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G:\IOOF\Investments\P &amp; I\Invest\IP&amp;R\Platform &amp; Fiduciary Research\Investment Menu Review\Wrap Platforms\Grow Wrap\Investment Menus\2025\"/>
    </mc:Choice>
  </mc:AlternateContent>
  <xr:revisionPtr revIDLastSave="0" documentId="13_ncr:1_{26109FBF-3F05-49D8-8171-CFB2C92535C5}" xr6:coauthVersionLast="47" xr6:coauthVersionMax="47" xr10:uidLastSave="{00000000-0000-0000-0000-000000000000}"/>
  <bookViews>
    <workbookView xWindow="-28920" yWindow="-1995" windowWidth="29040" windowHeight="15840" activeTab="4" xr2:uid="{00000000-000D-0000-FFFF-FFFF00000000}"/>
  </bookViews>
  <sheets>
    <sheet name="Important Information" sheetId="19" r:id="rId1"/>
    <sheet name="Funds, SMAs &amp; Term Deposits" sheetId="18" r:id="rId2"/>
    <sheet name="ASX Listed Securities" sheetId="25" r:id="rId3"/>
    <sheet name="In-Specie Menu" sheetId="30" r:id="rId4"/>
    <sheet name="Eligible Insurance" sheetId="29" r:id="rId5"/>
    <sheet name="Annual Report AA Ranges" sheetId="27" state="hidden" r:id="rId6"/>
    <sheet name="Aggregated Limit" sheetId="28" state="hidden" r:id="rId7"/>
    <sheet name="Sheet1" sheetId="31" state="hidden" r:id="rId8"/>
  </sheets>
  <externalReferences>
    <externalReference r:id="rId9"/>
  </externalReferences>
  <definedNames>
    <definedName name="_xlnm._FilterDatabase" localSheetId="6" hidden="1">'Aggregated Limit'!$A$1:$D$303</definedName>
    <definedName name="_xlnm._FilterDatabase" localSheetId="2" hidden="1">'ASX Listed Securities'!$A$2:$I$609</definedName>
    <definedName name="_xlnm._FilterDatabase" localSheetId="4" hidden="1">'Eligible Insurance'!$B$5:$F$102</definedName>
    <definedName name="_xlnm._FilterDatabase" localSheetId="1" hidden="1">'Funds, SMAs &amp; Term Deposits'!$A$4:$K$302</definedName>
    <definedName name="_xlnm._FilterDatabase" localSheetId="3" hidden="1">'In-Specie Menu'!$A$6:$M$88</definedName>
    <definedName name="current_date" localSheetId="6">#REF!</definedName>
    <definedName name="current_date" localSheetId="5">#REF!</definedName>
    <definedName name="current_date" localSheetId="2">#REF!</definedName>
    <definedName name="current_date" localSheetId="4">#REF!</definedName>
    <definedName name="current_date">#REF!</definedName>
    <definedName name="funds_data" localSheetId="6">#REF!</definedName>
    <definedName name="funds_data" localSheetId="5">#REF!</definedName>
    <definedName name="funds_data" localSheetId="2">#REF!</definedName>
    <definedName name="funds_data" localSheetId="4">#REF!</definedName>
    <definedName name="funds_data">#REF!</definedName>
    <definedName name="_xlnm.Print_Area" localSheetId="6">'Aggregated Limit'!$A$1:$D$290</definedName>
    <definedName name="_xlnm.Print_Area" localSheetId="5">'Annual Report AA Ranges'!$A$7:$S$321</definedName>
    <definedName name="_xlnm.Print_Area" localSheetId="2">'ASX Listed Securities'!$A$1:$F$508</definedName>
    <definedName name="_xlnm.Print_Area" localSheetId="4">'Eligible Insurance'!$B$2:$F$9</definedName>
    <definedName name="_xlnm.Print_Area" localSheetId="1">'Funds, SMAs &amp; Term Deposits'!$A$1:$M$310</definedName>
    <definedName name="_xlnm.Print_Area" localSheetId="0">'Important Information'!#REF!</definedName>
    <definedName name="_xlnm.Print_Titles" localSheetId="6">'Aggregated Limit'!$1:$1</definedName>
    <definedName name="_xlnm.Print_Titles" localSheetId="5">'Annual Report AA Ranges'!$1:$2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8" l="1"/>
  <c r="D4" i="28"/>
  <c r="D5" i="28"/>
  <c r="D6" i="28"/>
  <c r="D7" i="28"/>
  <c r="D8" i="28"/>
  <c r="D9" i="28"/>
  <c r="D10" i="28"/>
  <c r="D11" i="28"/>
  <c r="D12" i="28"/>
  <c r="D13" i="28"/>
  <c r="D14" i="28"/>
  <c r="D15" i="28"/>
  <c r="D16" i="28"/>
  <c r="D17" i="28"/>
  <c r="D18" i="28"/>
  <c r="D19" i="28"/>
  <c r="D20" i="28"/>
  <c r="D21" i="28"/>
  <c r="D22" i="28"/>
  <c r="D23" i="28"/>
  <c r="D24" i="28"/>
  <c r="D25" i="28"/>
  <c r="D26" i="28"/>
  <c r="D27" i="28"/>
  <c r="D28" i="28"/>
  <c r="D29" i="28"/>
  <c r="D30" i="28"/>
  <c r="D31" i="28"/>
  <c r="D32" i="28"/>
  <c r="D33" i="28"/>
  <c r="D34" i="28"/>
  <c r="D35" i="28"/>
  <c r="D36" i="28"/>
  <c r="D37" i="28"/>
  <c r="D38" i="28"/>
  <c r="D39" i="28"/>
  <c r="D40" i="28"/>
  <c r="D41" i="28"/>
  <c r="D42" i="28"/>
  <c r="D43" i="28"/>
  <c r="D44" i="28"/>
  <c r="D45" i="28"/>
  <c r="D46" i="28"/>
  <c r="D47" i="28"/>
  <c r="D48" i="28"/>
  <c r="D49" i="28"/>
  <c r="D50" i="28"/>
  <c r="D51" i="28"/>
  <c r="D52" i="28"/>
  <c r="D53" i="28"/>
  <c r="D54" i="28"/>
  <c r="D55" i="28"/>
  <c r="D56" i="28"/>
  <c r="D57" i="28"/>
  <c r="D58" i="28"/>
  <c r="D59" i="28"/>
  <c r="D60" i="28"/>
  <c r="D61" i="28"/>
  <c r="D62" i="28"/>
  <c r="D63" i="28"/>
  <c r="D64" i="28"/>
  <c r="D65" i="28"/>
  <c r="D66" i="28"/>
  <c r="D67" i="28"/>
  <c r="D68" i="28"/>
  <c r="D69" i="28"/>
  <c r="D70" i="28"/>
  <c r="D71" i="28"/>
  <c r="D72" i="28"/>
  <c r="D73" i="28"/>
  <c r="D74" i="28"/>
  <c r="D75" i="28"/>
  <c r="D76" i="28"/>
  <c r="D77" i="28"/>
  <c r="D78" i="28"/>
  <c r="D79" i="28"/>
  <c r="D80" i="28"/>
  <c r="D81" i="28"/>
  <c r="D82" i="28"/>
  <c r="D83" i="28"/>
  <c r="D84" i="28"/>
  <c r="D85" i="28"/>
  <c r="D86" i="28"/>
  <c r="D87" i="28"/>
  <c r="D88" i="28"/>
  <c r="D89" i="28"/>
  <c r="D90" i="28"/>
  <c r="D91" i="28"/>
  <c r="D92" i="28"/>
  <c r="D93" i="28"/>
  <c r="D94" i="28"/>
  <c r="D95" i="28"/>
  <c r="D96" i="28"/>
  <c r="D97" i="28"/>
  <c r="D98" i="28"/>
  <c r="D99" i="28"/>
  <c r="D100" i="28"/>
  <c r="D101" i="28"/>
  <c r="D102" i="28"/>
  <c r="D103" i="28"/>
  <c r="D104" i="28"/>
  <c r="D105" i="28"/>
  <c r="D106" i="28"/>
  <c r="D107" i="28"/>
  <c r="D108" i="28"/>
  <c r="D109" i="28"/>
  <c r="D110" i="28"/>
  <c r="D111" i="28"/>
  <c r="D112" i="28"/>
  <c r="D113" i="28"/>
  <c r="D114" i="28"/>
  <c r="D115" i="28"/>
  <c r="D116" i="28"/>
  <c r="D117" i="28"/>
  <c r="D118" i="28"/>
  <c r="D119" i="28"/>
  <c r="D120" i="28"/>
  <c r="D121" i="28"/>
  <c r="D122" i="28"/>
  <c r="D123" i="28"/>
  <c r="D124" i="28"/>
  <c r="D125" i="28"/>
  <c r="D126" i="28"/>
  <c r="D127" i="28"/>
  <c r="D128" i="28"/>
  <c r="D129" i="28"/>
  <c r="D130" i="28"/>
  <c r="D131" i="28"/>
  <c r="D132" i="28"/>
  <c r="D133" i="28"/>
  <c r="D134" i="28"/>
  <c r="D135" i="28"/>
  <c r="D136" i="28"/>
  <c r="D137" i="28"/>
  <c r="D138" i="28"/>
  <c r="D139" i="28"/>
  <c r="D140" i="28"/>
  <c r="D141" i="28"/>
  <c r="D142" i="28"/>
  <c r="D143" i="28"/>
  <c r="D144" i="28"/>
  <c r="D145" i="28"/>
  <c r="D146" i="28"/>
  <c r="D147" i="28"/>
  <c r="D148" i="28"/>
  <c r="D149" i="28"/>
  <c r="D150" i="28"/>
  <c r="D151" i="28"/>
  <c r="D152" i="28"/>
  <c r="D153" i="28"/>
  <c r="D154" i="28"/>
  <c r="D155" i="28"/>
  <c r="D156" i="28"/>
  <c r="D157" i="28"/>
  <c r="D158" i="28"/>
  <c r="D159" i="28"/>
  <c r="D160" i="28"/>
  <c r="D161" i="28"/>
  <c r="D162" i="28"/>
  <c r="D163" i="28"/>
  <c r="D164" i="28"/>
  <c r="D165" i="28"/>
  <c r="D166" i="28"/>
  <c r="D167" i="28"/>
  <c r="D168" i="28"/>
  <c r="D169" i="28"/>
  <c r="D170" i="28"/>
  <c r="D171" i="28"/>
  <c r="D172" i="28"/>
  <c r="D173" i="28"/>
  <c r="D174" i="28"/>
  <c r="D175" i="28"/>
  <c r="D176" i="28"/>
  <c r="D177" i="28"/>
  <c r="D178" i="28"/>
  <c r="D179" i="28"/>
  <c r="D180" i="28"/>
  <c r="D181" i="28"/>
  <c r="D182" i="28"/>
  <c r="D183" i="28"/>
  <c r="D184" i="28"/>
  <c r="D185" i="28"/>
  <c r="D186" i="28"/>
  <c r="D187" i="28"/>
  <c r="D188" i="28"/>
  <c r="D189" i="28"/>
  <c r="D190" i="28"/>
  <c r="D191" i="28"/>
  <c r="D192" i="28"/>
  <c r="D193" i="28"/>
  <c r="D194" i="28"/>
  <c r="D195" i="28"/>
  <c r="D196" i="28"/>
  <c r="D197" i="28"/>
  <c r="D198" i="28"/>
  <c r="D199" i="28"/>
  <c r="D200" i="28"/>
  <c r="D201" i="28"/>
  <c r="D202" i="28"/>
  <c r="D203" i="28"/>
  <c r="D204" i="28"/>
  <c r="D205" i="28"/>
  <c r="D206" i="28"/>
  <c r="D207" i="28"/>
  <c r="D208" i="28"/>
  <c r="D209" i="28"/>
  <c r="D210" i="28"/>
  <c r="D211" i="28"/>
  <c r="D212" i="28"/>
  <c r="D213" i="28"/>
  <c r="D214" i="28"/>
  <c r="D215" i="28"/>
  <c r="D216" i="28"/>
  <c r="D217" i="28"/>
  <c r="D218" i="28"/>
  <c r="D219" i="28"/>
  <c r="D220" i="28"/>
  <c r="D221" i="28"/>
  <c r="D222" i="28"/>
  <c r="D223" i="28"/>
  <c r="D224" i="28"/>
  <c r="D225" i="28"/>
  <c r="D226" i="28"/>
  <c r="D227" i="28"/>
  <c r="D228" i="28"/>
  <c r="D229" i="28"/>
  <c r="D230" i="28"/>
  <c r="D231" i="28"/>
  <c r="D232" i="28"/>
  <c r="D233" i="28"/>
  <c r="D234" i="28"/>
  <c r="D235" i="28"/>
  <c r="D236" i="28"/>
  <c r="D237" i="28"/>
  <c r="D238" i="28"/>
  <c r="D239" i="28"/>
  <c r="D240" i="28"/>
  <c r="D241" i="28"/>
  <c r="D242" i="28"/>
  <c r="D243" i="28"/>
  <c r="D244" i="28"/>
  <c r="D245" i="28"/>
  <c r="D246" i="28"/>
  <c r="D247" i="28"/>
  <c r="D248" i="28"/>
  <c r="D249" i="28"/>
  <c r="D250" i="28"/>
  <c r="D251" i="28"/>
  <c r="D252" i="28"/>
  <c r="D253" i="28"/>
  <c r="D254" i="28"/>
  <c r="D255" i="28"/>
  <c r="D256" i="28"/>
  <c r="D257" i="28"/>
  <c r="D258" i="28"/>
  <c r="D259" i="28"/>
  <c r="D260" i="28"/>
  <c r="D261" i="28"/>
  <c r="D262" i="28"/>
  <c r="D263" i="28"/>
  <c r="D264" i="28"/>
  <c r="D265" i="28"/>
  <c r="D266" i="28"/>
  <c r="D267" i="28"/>
  <c r="D268" i="28"/>
  <c r="D269" i="28"/>
  <c r="D270" i="28"/>
  <c r="D271" i="28"/>
  <c r="D272" i="28"/>
  <c r="D273" i="28"/>
  <c r="D274" i="28"/>
  <c r="D275" i="28"/>
  <c r="D276" i="28"/>
  <c r="D277" i="28"/>
  <c r="D278" i="28"/>
  <c r="D279" i="28"/>
  <c r="D280" i="28"/>
  <c r="D281" i="28"/>
  <c r="D282" i="28"/>
  <c r="D283" i="28"/>
  <c r="D284" i="28"/>
  <c r="D285" i="28"/>
  <c r="D286" i="28"/>
  <c r="D287" i="28"/>
  <c r="D288" i="28"/>
  <c r="D289" i="28"/>
  <c r="D290" i="28"/>
  <c r="D291" i="28"/>
  <c r="D292" i="28"/>
  <c r="D293" i="28"/>
  <c r="D294" i="28"/>
  <c r="D295" i="28"/>
  <c r="D296" i="28"/>
  <c r="D297" i="28"/>
  <c r="D298" i="28"/>
  <c r="D299" i="28"/>
  <c r="D300" i="28"/>
  <c r="D301" i="28" l="1"/>
  <c r="D2" i="28" l="1"/>
  <c r="E211" i="27" l="1"/>
  <c r="S210" i="27" l="1"/>
  <c r="S209" i="27"/>
  <c r="S208" i="27"/>
  <c r="S207" i="27"/>
  <c r="S206" i="27"/>
  <c r="S52" i="27"/>
  <c r="S37" i="27"/>
  <c r="S25" i="27"/>
  <c r="S11" i="27"/>
  <c r="S10" i="27"/>
  <c r="R6" i="27" l="1"/>
  <c r="Q5" i="27"/>
  <c r="P6" i="27"/>
  <c r="O5" i="27"/>
  <c r="N6" i="27"/>
  <c r="M5" i="27"/>
  <c r="L6" i="27"/>
  <c r="K5" i="27"/>
  <c r="J6" i="27"/>
  <c r="I5" i="27"/>
  <c r="H6" i="27"/>
  <c r="G5" i="27"/>
  <c r="F6" i="27"/>
  <c r="E5" i="27"/>
  <c r="H2" i="31" l="1"/>
  <c r="H3" i="31"/>
  <c r="H4" i="31"/>
  <c r="H5" i="31"/>
  <c r="H6" i="31"/>
  <c r="H7" i="31"/>
  <c r="H8" i="31"/>
  <c r="H9" i="31"/>
  <c r="H10" i="31"/>
  <c r="H11" i="31"/>
  <c r="H12" i="31"/>
  <c r="H13" i="31"/>
  <c r="H14" i="31"/>
  <c r="H15" i="31"/>
  <c r="H16" i="31"/>
  <c r="H17" i="31"/>
  <c r="H18" i="31"/>
  <c r="H19" i="31"/>
  <c r="H20" i="31"/>
  <c r="H21" i="31"/>
  <c r="H22" i="31"/>
  <c r="H23" i="31"/>
  <c r="H24" i="31"/>
  <c r="H25" i="31"/>
  <c r="H26" i="31"/>
  <c r="H27" i="31"/>
  <c r="H28" i="31"/>
  <c r="H29" i="31"/>
  <c r="H30" i="31"/>
  <c r="H31" i="31"/>
  <c r="H32" i="31"/>
  <c r="H33" i="31"/>
  <c r="H34" i="31"/>
  <c r="H35" i="31"/>
  <c r="H36" i="31"/>
  <c r="H37" i="31"/>
  <c r="H38" i="31"/>
  <c r="H39" i="31"/>
  <c r="H40" i="31"/>
  <c r="H41" i="31"/>
  <c r="H42" i="31"/>
  <c r="H43" i="31"/>
  <c r="H44" i="31"/>
  <c r="H45" i="31"/>
  <c r="H46" i="31"/>
  <c r="H47" i="31"/>
  <c r="H48" i="31"/>
  <c r="H49" i="31"/>
  <c r="H50" i="31"/>
  <c r="H51" i="31"/>
  <c r="H52" i="31"/>
  <c r="H53" i="31"/>
  <c r="H54" i="31"/>
  <c r="H55" i="31"/>
  <c r="H56" i="31"/>
  <c r="H57" i="31"/>
  <c r="H58" i="31"/>
  <c r="H59" i="31"/>
  <c r="H60" i="31"/>
  <c r="H61" i="31"/>
  <c r="H62" i="31"/>
  <c r="H63" i="31"/>
  <c r="H64" i="31"/>
  <c r="H65" i="31"/>
  <c r="H66" i="31"/>
  <c r="H67" i="31"/>
  <c r="H68" i="31"/>
  <c r="H69" i="31"/>
  <c r="H70" i="31"/>
  <c r="H71" i="31"/>
  <c r="H72" i="31"/>
  <c r="H73" i="31"/>
  <c r="H74" i="31"/>
  <c r="H75" i="31"/>
  <c r="H76" i="31"/>
  <c r="H77" i="31"/>
  <c r="H78" i="31"/>
  <c r="H79" i="31"/>
  <c r="H80" i="31"/>
  <c r="H81" i="31"/>
  <c r="H82" i="31"/>
  <c r="H83" i="31"/>
  <c r="H84" i="31"/>
  <c r="H85" i="31"/>
  <c r="H86" i="31"/>
  <c r="H87" i="31"/>
  <c r="H88" i="31"/>
  <c r="H89" i="31"/>
  <c r="H90" i="31"/>
  <c r="H91" i="31"/>
  <c r="H92" i="31"/>
  <c r="H93" i="31"/>
  <c r="H94" i="31"/>
  <c r="H95" i="31"/>
  <c r="H96" i="31"/>
  <c r="H97" i="31"/>
  <c r="H98" i="31"/>
  <c r="H99" i="31"/>
  <c r="H100" i="31"/>
  <c r="H101" i="31"/>
  <c r="H102" i="31"/>
  <c r="H103" i="31"/>
  <c r="H104" i="31"/>
  <c r="H105" i="31"/>
  <c r="H106" i="31"/>
  <c r="H107" i="31"/>
  <c r="H108" i="31"/>
  <c r="H109" i="31"/>
  <c r="H110" i="31"/>
  <c r="H111" i="31"/>
  <c r="H112" i="31"/>
  <c r="H113" i="31"/>
  <c r="H114" i="31"/>
  <c r="H115" i="31"/>
  <c r="H116" i="31"/>
  <c r="H117" i="31"/>
  <c r="H118" i="31"/>
  <c r="H119" i="31"/>
  <c r="H120" i="31"/>
  <c r="H121" i="31"/>
  <c r="H122" i="31"/>
  <c r="H123" i="31"/>
  <c r="H124" i="31"/>
  <c r="H125" i="31"/>
  <c r="H126" i="31"/>
  <c r="H127" i="31"/>
  <c r="H128" i="31"/>
  <c r="H129" i="31"/>
  <c r="H130" i="31"/>
  <c r="H131" i="31"/>
  <c r="H132" i="31"/>
  <c r="H133" i="31"/>
  <c r="H134" i="31"/>
  <c r="H135" i="31"/>
  <c r="H136" i="31"/>
  <c r="H137" i="31"/>
  <c r="H138" i="31"/>
  <c r="H139" i="31"/>
  <c r="H140" i="31"/>
  <c r="H141" i="31"/>
  <c r="H142" i="31"/>
  <c r="H143" i="31"/>
  <c r="H144" i="31"/>
  <c r="H145" i="31"/>
  <c r="H146" i="31"/>
  <c r="H147" i="31"/>
  <c r="H148" i="31"/>
  <c r="H149" i="31"/>
  <c r="H150" i="31"/>
  <c r="H151" i="31"/>
  <c r="H152" i="31"/>
  <c r="H153" i="31"/>
  <c r="H154" i="31"/>
  <c r="H155" i="31"/>
  <c r="H156" i="31"/>
  <c r="H157" i="31"/>
  <c r="H158" i="31"/>
  <c r="H159" i="31"/>
  <c r="H160" i="31"/>
  <c r="H161" i="31"/>
  <c r="H162" i="31"/>
  <c r="H163" i="31"/>
  <c r="H164" i="31"/>
  <c r="H165" i="31"/>
  <c r="H166" i="31"/>
  <c r="H167" i="31"/>
  <c r="H168" i="31"/>
  <c r="H169" i="31"/>
  <c r="H170" i="31"/>
  <c r="H171" i="31"/>
  <c r="H172" i="31"/>
  <c r="H173" i="31"/>
  <c r="H174" i="31"/>
  <c r="H175" i="31"/>
  <c r="H176" i="31"/>
  <c r="H177" i="31"/>
  <c r="H178" i="31"/>
  <c r="H179" i="31"/>
  <c r="H180" i="31"/>
  <c r="H181" i="31"/>
  <c r="H182" i="31"/>
  <c r="H183" i="31"/>
  <c r="H184" i="31"/>
  <c r="H185" i="31"/>
  <c r="H186" i="31"/>
  <c r="H187" i="31"/>
  <c r="H188" i="31"/>
  <c r="H189" i="31"/>
  <c r="H190" i="31"/>
  <c r="H191" i="31"/>
  <c r="H192" i="31"/>
  <c r="H193" i="31"/>
  <c r="H194" i="31"/>
  <c r="H195" i="31"/>
  <c r="H196" i="31"/>
  <c r="H197" i="31"/>
  <c r="H198" i="31"/>
  <c r="H199" i="31"/>
  <c r="H200" i="31"/>
  <c r="H201" i="31"/>
  <c r="H202" i="31"/>
  <c r="H203" i="31"/>
  <c r="H204" i="31"/>
  <c r="H205" i="31"/>
  <c r="H206" i="31"/>
  <c r="H207" i="31"/>
  <c r="H208" i="31"/>
  <c r="H209" i="31"/>
  <c r="H210" i="31"/>
  <c r="H211" i="31"/>
  <c r="H212" i="31"/>
  <c r="H213" i="31"/>
  <c r="H214" i="31"/>
  <c r="H215" i="31"/>
  <c r="H216" i="31"/>
  <c r="H217" i="31"/>
  <c r="H218" i="31"/>
  <c r="H219" i="31"/>
  <c r="H1" i="31"/>
  <c r="C2" i="31"/>
  <c r="C3" i="31"/>
  <c r="C4" i="31"/>
  <c r="C5" i="31"/>
  <c r="C6" i="31"/>
  <c r="C7" i="31"/>
  <c r="C8" i="31"/>
  <c r="C9" i="31"/>
  <c r="C10" i="31"/>
  <c r="C11" i="31"/>
  <c r="C12" i="31"/>
  <c r="C13" i="31"/>
  <c r="C14"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40" i="31"/>
  <c r="C41" i="31"/>
  <c r="C42" i="31"/>
  <c r="C43" i="31"/>
  <c r="C44" i="31"/>
  <c r="C45" i="31"/>
  <c r="C46" i="31"/>
  <c r="C47" i="31"/>
  <c r="C48" i="31"/>
  <c r="C49" i="31"/>
  <c r="C50" i="31"/>
  <c r="C51" i="31"/>
  <c r="C52" i="31"/>
  <c r="C53" i="31"/>
  <c r="C54" i="31"/>
  <c r="C55" i="31"/>
  <c r="C56" i="31"/>
  <c r="C57" i="31"/>
  <c r="C58" i="31"/>
  <c r="C59" i="31"/>
  <c r="C60" i="31"/>
  <c r="C61" i="31"/>
  <c r="C62" i="31"/>
  <c r="C63" i="31"/>
  <c r="C64" i="31"/>
  <c r="C65" i="31"/>
  <c r="C66" i="31"/>
  <c r="C67" i="31"/>
  <c r="C68" i="31"/>
  <c r="C69" i="31"/>
  <c r="C70" i="31"/>
  <c r="C71" i="31"/>
  <c r="C72" i="31"/>
  <c r="C73" i="31"/>
  <c r="C74" i="31"/>
  <c r="C75" i="31"/>
  <c r="C76" i="31"/>
  <c r="C77" i="31"/>
  <c r="C78" i="31"/>
  <c r="C79" i="31"/>
  <c r="C80" i="31"/>
  <c r="C81" i="31"/>
  <c r="C82" i="31"/>
  <c r="C83" i="31"/>
  <c r="C84" i="31"/>
  <c r="C85" i="31"/>
  <c r="C86" i="31"/>
  <c r="C87" i="31"/>
  <c r="C88" i="31"/>
  <c r="C89" i="31"/>
  <c r="C90" i="31"/>
  <c r="C91" i="31"/>
  <c r="C92" i="31"/>
  <c r="C93" i="31"/>
  <c r="C94" i="31"/>
  <c r="C95" i="31"/>
  <c r="C96" i="31"/>
  <c r="C97" i="31"/>
  <c r="C98" i="31"/>
  <c r="C99" i="31"/>
  <c r="C100" i="31"/>
  <c r="C101" i="31"/>
  <c r="C102" i="31"/>
  <c r="C103" i="31"/>
  <c r="C104" i="31"/>
  <c r="C105" i="31"/>
  <c r="C106" i="31"/>
  <c r="C107" i="31"/>
  <c r="C108" i="31"/>
  <c r="C109" i="31"/>
  <c r="C110" i="31"/>
  <c r="C111" i="31"/>
  <c r="C112" i="31"/>
  <c r="C113" i="31"/>
  <c r="C114" i="31"/>
  <c r="C115" i="31"/>
  <c r="C116" i="31"/>
  <c r="C117" i="31"/>
  <c r="C118" i="31"/>
  <c r="C119" i="31"/>
  <c r="C120" i="31"/>
  <c r="C121" i="31"/>
  <c r="C122" i="31"/>
  <c r="C123" i="31"/>
  <c r="C124" i="31"/>
  <c r="C125" i="31"/>
  <c r="C126" i="31"/>
  <c r="C127" i="31"/>
  <c r="C128" i="31"/>
  <c r="C129" i="31"/>
  <c r="C130" i="31"/>
  <c r="C131" i="31"/>
  <c r="C132" i="31"/>
  <c r="C133" i="31"/>
  <c r="C134" i="31"/>
  <c r="C135" i="31"/>
  <c r="C136" i="31"/>
  <c r="C137" i="31"/>
  <c r="C138" i="31"/>
  <c r="C139" i="31"/>
  <c r="C140" i="31"/>
  <c r="C141" i="31"/>
  <c r="C142" i="31"/>
  <c r="C143" i="31"/>
  <c r="C144" i="31"/>
  <c r="C145" i="31"/>
  <c r="C146" i="31"/>
  <c r="C147" i="31"/>
  <c r="C148" i="31"/>
  <c r="C149" i="31"/>
  <c r="C150" i="31"/>
  <c r="C151" i="31"/>
  <c r="C152" i="31"/>
  <c r="C153" i="31"/>
  <c r="C154" i="31"/>
  <c r="C155" i="31"/>
  <c r="C156" i="31"/>
  <c r="C157" i="31"/>
  <c r="C158" i="31"/>
  <c r="C159" i="31"/>
  <c r="C160" i="31"/>
  <c r="C161" i="31"/>
  <c r="C162" i="31"/>
  <c r="C163" i="31"/>
  <c r="C164" i="31"/>
  <c r="C165" i="31"/>
  <c r="C166" i="31"/>
  <c r="C167" i="31"/>
  <c r="C168" i="31"/>
  <c r="C169" i="31"/>
  <c r="C170" i="31"/>
  <c r="C171" i="31"/>
  <c r="C172" i="31"/>
  <c r="C173" i="31"/>
  <c r="C174" i="31"/>
  <c r="C175" i="31"/>
  <c r="C176" i="31"/>
  <c r="C177" i="31"/>
  <c r="C178" i="31"/>
  <c r="C179" i="31"/>
  <c r="C180" i="31"/>
  <c r="C181" i="31"/>
  <c r="C182" i="31"/>
  <c r="C183" i="31"/>
  <c r="C184" i="31"/>
  <c r="C185" i="31"/>
  <c r="C186" i="31"/>
  <c r="C187" i="31"/>
  <c r="C188" i="31"/>
  <c r="C189" i="31"/>
  <c r="C190" i="31"/>
  <c r="C191" i="31"/>
  <c r="C192" i="31"/>
  <c r="C193" i="31"/>
  <c r="C194" i="31"/>
  <c r="C195" i="31"/>
  <c r="C196" i="31"/>
  <c r="C197" i="31"/>
  <c r="C198" i="31"/>
  <c r="C199" i="31"/>
  <c r="C200" i="31"/>
  <c r="C201" i="31"/>
  <c r="C202" i="31"/>
  <c r="C203" i="31"/>
  <c r="C204" i="31"/>
  <c r="C205" i="31"/>
  <c r="C206" i="31"/>
  <c r="C207" i="31"/>
  <c r="C208" i="31"/>
  <c r="C209" i="31"/>
  <c r="C210" i="31"/>
  <c r="C211" i="31"/>
  <c r="C212" i="31"/>
  <c r="C213" i="31"/>
  <c r="C214" i="31"/>
  <c r="C215" i="31"/>
  <c r="C216" i="31"/>
  <c r="C217" i="31"/>
  <c r="C1" i="31"/>
  <c r="R113" i="27" l="1"/>
  <c r="Q112" i="27"/>
  <c r="P113" i="27"/>
  <c r="O112" i="27"/>
  <c r="N113" i="27"/>
  <c r="M112" i="27"/>
  <c r="L113" i="27"/>
  <c r="K112" i="27"/>
  <c r="J113" i="27"/>
  <c r="I112" i="27"/>
  <c r="H113" i="27"/>
  <c r="G112" i="27"/>
  <c r="F113" i="27"/>
  <c r="E112" i="27"/>
  <c r="M211" i="27" l="1"/>
  <c r="I211" i="27"/>
  <c r="Q211" i="27"/>
  <c r="J212" i="27"/>
  <c r="R212" i="27"/>
  <c r="K211" i="27"/>
  <c r="L212" i="27"/>
  <c r="F212" i="27"/>
  <c r="N212" i="27"/>
  <c r="G211" i="27"/>
  <c r="O211" i="27"/>
  <c r="H212" i="27"/>
  <c r="P212" i="27"/>
  <c r="L21" i="27"/>
  <c r="G20" i="27"/>
  <c r="K20" i="27"/>
  <c r="H21" i="27"/>
  <c r="O20" i="27"/>
  <c r="P21" i="27"/>
  <c r="I20" i="27"/>
  <c r="Q20" i="27"/>
  <c r="J21" i="27"/>
  <c r="R21" i="27"/>
  <c r="E20" i="27"/>
  <c r="M20" i="27"/>
  <c r="F21" i="27"/>
  <c r="N21" i="27"/>
  <c r="B2" i="29" l="1"/>
  <c r="E49" i="27" l="1"/>
  <c r="E62" i="27"/>
  <c r="I62" i="27"/>
  <c r="F50" i="27"/>
  <c r="G62" i="27"/>
  <c r="Q62" i="27" l="1"/>
  <c r="E70" i="27"/>
  <c r="M84" i="27"/>
  <c r="N108" i="27"/>
  <c r="E120" i="27"/>
  <c r="I120" i="27"/>
  <c r="Q120" i="27"/>
  <c r="M317" i="27"/>
  <c r="M62" i="27" l="1"/>
  <c r="J121" i="27"/>
  <c r="N97" i="27"/>
  <c r="I127" i="27"/>
  <c r="E107" i="27"/>
  <c r="F121" i="27"/>
  <c r="M96" i="27"/>
  <c r="E309" i="27"/>
  <c r="Q147" i="27"/>
  <c r="M147" i="27"/>
  <c r="E147" i="27"/>
  <c r="J148" i="27"/>
  <c r="R108" i="27"/>
  <c r="P108" i="27"/>
  <c r="L108" i="27"/>
  <c r="H108" i="27"/>
  <c r="M107" i="27"/>
  <c r="R310" i="27"/>
  <c r="L310" i="27"/>
  <c r="J310" i="27"/>
  <c r="H310" i="27"/>
  <c r="E229" i="27"/>
  <c r="E84" i="27"/>
  <c r="E34" i="27"/>
  <c r="F35" i="27"/>
  <c r="P63" i="27"/>
  <c r="N63" i="27"/>
  <c r="L63" i="27"/>
  <c r="H63" i="27"/>
  <c r="O49" i="27"/>
  <c r="K49" i="27"/>
  <c r="I49" i="27"/>
  <c r="M34" i="27"/>
  <c r="I34" i="27"/>
  <c r="O229" i="27"/>
  <c r="K229" i="27"/>
  <c r="G229" i="27"/>
  <c r="N121" i="27"/>
  <c r="H121" i="27"/>
  <c r="I107" i="27"/>
  <c r="O62" i="27"/>
  <c r="K62" i="27"/>
  <c r="Q49" i="27"/>
  <c r="H97" i="27"/>
  <c r="N85" i="27"/>
  <c r="L71" i="27"/>
  <c r="I70" i="27"/>
  <c r="R148" i="27"/>
  <c r="P148" i="27"/>
  <c r="N148" i="27"/>
  <c r="L148" i="27"/>
  <c r="H148" i="27"/>
  <c r="F148" i="27"/>
  <c r="Q127" i="27"/>
  <c r="M127" i="27"/>
  <c r="E127" i="27"/>
  <c r="R97" i="27"/>
  <c r="P97" i="27"/>
  <c r="L97" i="27"/>
  <c r="J97" i="27"/>
  <c r="F97" i="27"/>
  <c r="E96" i="27"/>
  <c r="R85" i="27"/>
  <c r="P85" i="27"/>
  <c r="L85" i="27"/>
  <c r="H85" i="27"/>
  <c r="I84" i="27"/>
  <c r="R50" i="27"/>
  <c r="P50" i="27"/>
  <c r="N50" i="27"/>
  <c r="L50" i="27"/>
  <c r="J50" i="27"/>
  <c r="H50" i="27"/>
  <c r="R35" i="27"/>
  <c r="P35" i="27"/>
  <c r="N35" i="27"/>
  <c r="L35" i="27"/>
  <c r="J35" i="27"/>
  <c r="H35" i="27"/>
  <c r="R318" i="27"/>
  <c r="P318" i="27"/>
  <c r="N318" i="27"/>
  <c r="L318" i="27"/>
  <c r="H318" i="27"/>
  <c r="P230" i="27"/>
  <c r="N230" i="27"/>
  <c r="L230" i="27"/>
  <c r="J230" i="27"/>
  <c r="H230" i="27"/>
  <c r="F230" i="27"/>
  <c r="P128" i="27"/>
  <c r="N128" i="27"/>
  <c r="L128" i="27"/>
  <c r="J128" i="27"/>
  <c r="F128" i="27"/>
  <c r="R121" i="27"/>
  <c r="P121" i="27"/>
  <c r="L121" i="27"/>
  <c r="Q107" i="27"/>
  <c r="Q96" i="27"/>
  <c r="Q84" i="27"/>
  <c r="Q70" i="27"/>
  <c r="O70" i="27"/>
  <c r="M70" i="27"/>
  <c r="K70" i="27"/>
  <c r="G70" i="27"/>
  <c r="Q317" i="27"/>
  <c r="I317" i="27"/>
  <c r="Q309" i="27"/>
  <c r="O309" i="27"/>
  <c r="R71" i="27"/>
  <c r="P71" i="27"/>
  <c r="E317" i="27"/>
  <c r="I147" i="27"/>
  <c r="M120" i="27"/>
  <c r="J108" i="27"/>
  <c r="F108" i="27"/>
  <c r="H71" i="27"/>
  <c r="H128" i="27"/>
  <c r="I96" i="27"/>
  <c r="J85" i="27"/>
  <c r="F85" i="27"/>
  <c r="F318" i="27"/>
  <c r="Q34" i="27"/>
  <c r="M309" i="27"/>
  <c r="F310" i="27"/>
  <c r="N310" i="27"/>
  <c r="J318" i="27"/>
  <c r="M229" i="27"/>
  <c r="I309" i="27"/>
  <c r="R128" i="27"/>
  <c r="O317" i="27"/>
  <c r="K317" i="27"/>
  <c r="G317" i="27"/>
  <c r="K309" i="27"/>
  <c r="G309" i="27"/>
  <c r="Q229" i="27"/>
  <c r="I229" i="27"/>
  <c r="O147" i="27"/>
  <c r="K147" i="27"/>
  <c r="G147" i="27"/>
  <c r="O120" i="27"/>
  <c r="K120" i="27"/>
  <c r="G120" i="27"/>
  <c r="O96" i="27"/>
  <c r="K96" i="27"/>
  <c r="G96" i="27"/>
  <c r="N71" i="27"/>
  <c r="J71" i="27"/>
  <c r="F71" i="27"/>
  <c r="O34" i="27"/>
  <c r="K34" i="27"/>
  <c r="G34" i="27"/>
  <c r="O127" i="27"/>
  <c r="K127" i="27"/>
  <c r="G127" i="27"/>
  <c r="O107" i="27"/>
  <c r="K107" i="27"/>
  <c r="G107" i="27"/>
  <c r="O84" i="27"/>
  <c r="K84" i="27"/>
  <c r="G84" i="27"/>
  <c r="R63" i="27"/>
  <c r="J63" i="27"/>
  <c r="F63" i="27"/>
  <c r="M49" i="27"/>
  <c r="G49" i="27"/>
  <c r="R230" i="27"/>
  <c r="P310" i="27"/>
  <c r="S18" i="27" l="1"/>
  <c r="S47" i="27" l="1"/>
  <c r="S32" i="27"/>
  <c r="S132" i="27" l="1"/>
  <c r="S288" i="27" l="1"/>
  <c r="D288" i="27"/>
  <c r="D18" i="27" l="1"/>
  <c r="D47" i="27"/>
  <c r="D32" i="27"/>
  <c r="D132" i="27"/>
  <c r="S282" i="27" l="1"/>
  <c r="S185" i="27" l="1"/>
  <c r="S180" i="27" l="1"/>
  <c r="S58" i="27"/>
  <c r="D180" i="27" l="1"/>
  <c r="D58" i="27"/>
  <c r="D282" i="27"/>
  <c r="D185" i="27"/>
  <c r="S29" i="27" l="1"/>
  <c r="S26" i="27"/>
  <c r="D29" i="27" l="1"/>
  <c r="D26" i="27"/>
  <c r="S294" i="27" l="1"/>
  <c r="S312" i="27"/>
  <c r="S286" i="27"/>
  <c r="S259" i="27"/>
  <c r="D294" i="27"/>
  <c r="D150" i="27"/>
  <c r="D165" i="27"/>
  <c r="S285" i="27"/>
  <c r="S260" i="27"/>
  <c r="S42" i="27"/>
  <c r="S191" i="27"/>
  <c r="S12" i="27"/>
  <c r="S41" i="27"/>
  <c r="S13" i="27"/>
  <c r="S28" i="27"/>
  <c r="S292" i="27"/>
  <c r="S14" i="27"/>
  <c r="S283" i="27"/>
  <c r="S290" i="27"/>
  <c r="S150" i="27"/>
  <c r="S212" i="27" s="1"/>
  <c r="S44" i="27"/>
  <c r="S165" i="27"/>
  <c r="S55" i="27"/>
  <c r="S181" i="27"/>
  <c r="S27" i="27"/>
  <c r="S196" i="27"/>
  <c r="S43" i="27"/>
  <c r="D210" i="27" l="1"/>
  <c r="D206" i="27"/>
  <c r="D52" i="27"/>
  <c r="D207" i="27"/>
  <c r="D37" i="27"/>
  <c r="D25" i="27"/>
  <c r="D11" i="27"/>
  <c r="D10" i="27"/>
  <c r="D208" i="27"/>
  <c r="D209" i="27"/>
  <c r="S273" i="27"/>
  <c r="S78" i="27"/>
  <c r="S182" i="27"/>
  <c r="S248" i="27"/>
  <c r="S177" i="27"/>
  <c r="S276" i="27"/>
  <c r="S280" i="27"/>
  <c r="S199" i="27"/>
  <c r="S220" i="27"/>
  <c r="S302" i="27"/>
  <c r="S215" i="27"/>
  <c r="S161" i="27"/>
  <c r="S295" i="27"/>
  <c r="S279" i="27"/>
  <c r="S266" i="27"/>
  <c r="S287" i="27"/>
  <c r="S57" i="27"/>
  <c r="S281" i="27"/>
  <c r="S111" i="27"/>
  <c r="S103" i="27"/>
  <c r="S303" i="27"/>
  <c r="S179" i="27"/>
  <c r="S81" i="27"/>
  <c r="S118" i="27"/>
  <c r="S246" i="27"/>
  <c r="S67" i="27"/>
  <c r="S284" i="27"/>
  <c r="S187" i="27"/>
  <c r="S313" i="27"/>
  <c r="S100" i="27"/>
  <c r="S175" i="27"/>
  <c r="S296" i="27"/>
  <c r="S23" i="27"/>
  <c r="S69" i="27"/>
  <c r="S126" i="27"/>
  <c r="S240" i="27"/>
  <c r="S131" i="27"/>
  <c r="S167" i="27"/>
  <c r="S168" i="27"/>
  <c r="S300" i="27"/>
  <c r="S82" i="27"/>
  <c r="S264" i="27"/>
  <c r="S30" i="27"/>
  <c r="S254" i="27"/>
  <c r="S45" i="27"/>
  <c r="S115" i="27"/>
  <c r="S293" i="27"/>
  <c r="S243" i="27"/>
  <c r="S90" i="27"/>
  <c r="S239" i="27"/>
  <c r="S91" i="27"/>
  <c r="S236" i="27"/>
  <c r="S54" i="27"/>
  <c r="S197" i="27"/>
  <c r="S164" i="27"/>
  <c r="S105" i="27"/>
  <c r="S94" i="27"/>
  <c r="S223" i="27"/>
  <c r="S299" i="27"/>
  <c r="S272" i="27"/>
  <c r="S261" i="27"/>
  <c r="S92" i="27"/>
  <c r="S262" i="27"/>
  <c r="S233" i="27"/>
  <c r="S76" i="27"/>
  <c r="S257" i="27"/>
  <c r="S40" i="27"/>
  <c r="S16" i="27"/>
  <c r="S75" i="27"/>
  <c r="S172" i="27"/>
  <c r="S9" i="27"/>
  <c r="S204" i="27"/>
  <c r="S104" i="27"/>
  <c r="S235" i="27"/>
  <c r="S123" i="27"/>
  <c r="S242" i="27"/>
  <c r="S79" i="27"/>
  <c r="S80" i="27"/>
  <c r="S316" i="27"/>
  <c r="S151" i="27"/>
  <c r="S176" i="27"/>
  <c r="S124" i="27"/>
  <c r="S138" i="27"/>
  <c r="S142" i="27"/>
  <c r="S93" i="27"/>
  <c r="S152" i="27"/>
  <c r="S159" i="27"/>
  <c r="S166" i="27"/>
  <c r="S202" i="27"/>
  <c r="S200" i="27"/>
  <c r="S4" i="27"/>
  <c r="S17" i="27"/>
  <c r="S158" i="27"/>
  <c r="S33" i="27"/>
  <c r="S203" i="27"/>
  <c r="S73" i="27"/>
  <c r="S173" i="27"/>
  <c r="S48" i="27"/>
  <c r="D211" i="27"/>
  <c r="D212" i="27"/>
  <c r="S139" i="27"/>
  <c r="S178" i="27"/>
  <c r="S143" i="27"/>
  <c r="S307" i="27"/>
  <c r="S141" i="27"/>
  <c r="S31" i="27"/>
  <c r="S249" i="27"/>
  <c r="S228" i="27"/>
  <c r="S56" i="27"/>
  <c r="S278" i="27"/>
  <c r="S308" i="27"/>
  <c r="S226" i="27"/>
  <c r="S140" i="27"/>
  <c r="S15" i="27"/>
  <c r="S218" i="27"/>
  <c r="S77" i="27"/>
  <c r="S277" i="27"/>
  <c r="S305" i="27"/>
  <c r="S256" i="27"/>
  <c r="S216" i="27"/>
  <c r="S265" i="27"/>
  <c r="S271" i="27"/>
  <c r="S117" i="27"/>
  <c r="S195" i="27"/>
  <c r="S89" i="27"/>
  <c r="S153" i="27"/>
  <c r="S232" i="27"/>
  <c r="S156" i="27"/>
  <c r="S169" i="27"/>
  <c r="S234" i="27"/>
  <c r="S217" i="27"/>
  <c r="S102" i="27"/>
  <c r="S38" i="27"/>
  <c r="S95" i="27"/>
  <c r="S255" i="27"/>
  <c r="S193" i="27"/>
  <c r="S163" i="27"/>
  <c r="S157" i="27"/>
  <c r="S101" i="27"/>
  <c r="S125" i="27"/>
  <c r="S214" i="27"/>
  <c r="S219" i="27"/>
  <c r="S241" i="27"/>
  <c r="S253" i="27"/>
  <c r="S144" i="27"/>
  <c r="S251" i="27"/>
  <c r="S134" i="27"/>
  <c r="S263" i="27"/>
  <c r="S154" i="27"/>
  <c r="S211" i="27" s="1"/>
  <c r="S19" i="27"/>
  <c r="S186" i="27"/>
  <c r="S291" i="27"/>
  <c r="S247" i="27"/>
  <c r="S39" i="27"/>
  <c r="S189" i="27"/>
  <c r="S238" i="27"/>
  <c r="S116" i="27"/>
  <c r="S46" i="27"/>
  <c r="S225" i="27"/>
  <c r="S315" i="27"/>
  <c r="S155" i="27"/>
  <c r="S133" i="27"/>
  <c r="S66" i="27"/>
  <c r="S222" i="27"/>
  <c r="S297" i="27"/>
  <c r="S274" i="27"/>
  <c r="S99" i="27"/>
  <c r="S61" i="27"/>
  <c r="S60" i="27"/>
  <c r="S201" i="27"/>
  <c r="S237" i="27"/>
  <c r="S137" i="27"/>
  <c r="S244" i="27"/>
  <c r="S74" i="27"/>
  <c r="S119" i="27"/>
  <c r="S83" i="27"/>
  <c r="S59" i="27"/>
  <c r="S135" i="27"/>
  <c r="S269" i="27"/>
  <c r="S171" i="27"/>
  <c r="S53" i="27"/>
  <c r="S190" i="27"/>
  <c r="S162" i="27"/>
  <c r="S146" i="27"/>
  <c r="S224" i="27"/>
  <c r="S227" i="27"/>
  <c r="S252" i="27"/>
  <c r="S270" i="27"/>
  <c r="S68" i="27"/>
  <c r="S24" i="27"/>
  <c r="S106" i="27"/>
  <c r="S192" i="27"/>
  <c r="S183" i="27"/>
  <c r="S314" i="27"/>
  <c r="S301" i="27"/>
  <c r="S8" i="27"/>
  <c r="S65" i="27"/>
  <c r="S221" i="27"/>
  <c r="S268" i="27"/>
  <c r="S245" i="27"/>
  <c r="S160" i="27"/>
  <c r="S170" i="27"/>
  <c r="S145" i="27"/>
  <c r="S258" i="27"/>
  <c r="S250" i="27"/>
  <c r="S88" i="27"/>
  <c r="D196" i="27"/>
  <c r="D27" i="27"/>
  <c r="D191" i="27"/>
  <c r="D42" i="27"/>
  <c r="D28" i="27"/>
  <c r="D55" i="27"/>
  <c r="D44" i="27"/>
  <c r="D312" i="27"/>
  <c r="D14" i="27"/>
  <c r="D181" i="27"/>
  <c r="D12" i="27"/>
  <c r="D283" i="27"/>
  <c r="D43" i="27"/>
  <c r="D259" i="27"/>
  <c r="D292" i="27"/>
  <c r="D13" i="27"/>
  <c r="D285" i="27"/>
  <c r="D260" i="27"/>
  <c r="D286" i="27"/>
  <c r="D41" i="27"/>
  <c r="D290" i="27"/>
  <c r="S320" i="27" l="1"/>
  <c r="S127" i="27"/>
  <c r="S128" i="27"/>
  <c r="S317" i="27"/>
  <c r="S318" i="27"/>
  <c r="D220" i="27"/>
  <c r="D90" i="27"/>
  <c r="S121" i="27"/>
  <c r="S120" i="27"/>
  <c r="D17" i="27"/>
  <c r="D219" i="27"/>
  <c r="D138" i="27"/>
  <c r="D164" i="27"/>
  <c r="D46" i="27"/>
  <c r="D116" i="27"/>
  <c r="D66" i="27"/>
  <c r="D307" i="27"/>
  <c r="D252" i="27"/>
  <c r="D144" i="27"/>
  <c r="D297" i="27"/>
  <c r="D93" i="27"/>
  <c r="D262" i="27"/>
  <c r="D265" i="27"/>
  <c r="D279" i="27"/>
  <c r="D30" i="27"/>
  <c r="D183" i="27"/>
  <c r="D54" i="27"/>
  <c r="D254" i="27"/>
  <c r="D235" i="27"/>
  <c r="D296" i="27"/>
  <c r="S35" i="27"/>
  <c r="S34" i="27"/>
  <c r="S321" i="27"/>
  <c r="D223" i="27"/>
  <c r="D99" i="27"/>
  <c r="D169" i="27"/>
  <c r="D139" i="27"/>
  <c r="D227" i="27"/>
  <c r="D234" i="27"/>
  <c r="S108" i="27"/>
  <c r="S107" i="27"/>
  <c r="D152" i="27"/>
  <c r="D291" i="27"/>
  <c r="D19" i="27"/>
  <c r="D167" i="27"/>
  <c r="D155" i="27"/>
  <c r="D316" i="27"/>
  <c r="S21" i="27"/>
  <c r="S20" i="27"/>
  <c r="S5" i="27"/>
  <c r="S6" i="27"/>
  <c r="D246" i="27"/>
  <c r="D199" i="27"/>
  <c r="D190" i="27"/>
  <c r="D33" i="27"/>
  <c r="D4" i="27"/>
  <c r="D158" i="27"/>
  <c r="D179" i="27"/>
  <c r="D255" i="27"/>
  <c r="D171" i="27"/>
  <c r="D261" i="27"/>
  <c r="D177" i="27"/>
  <c r="D80" i="27"/>
  <c r="D299" i="27"/>
  <c r="D142" i="27"/>
  <c r="D305" i="27"/>
  <c r="D172" i="27"/>
  <c r="D168" i="27"/>
  <c r="D151" i="27"/>
  <c r="D45" i="27"/>
  <c r="D61" i="27"/>
  <c r="D106" i="27"/>
  <c r="D74" i="27"/>
  <c r="D276" i="27"/>
  <c r="D173" i="27"/>
  <c r="D78" i="27"/>
  <c r="D92" i="27"/>
  <c r="D186" i="27"/>
  <c r="D314" i="27"/>
  <c r="D258" i="27"/>
  <c r="D146" i="27"/>
  <c r="D100" i="27"/>
  <c r="D39" i="27"/>
  <c r="D69" i="27"/>
  <c r="D135" i="27"/>
  <c r="D303" i="27"/>
  <c r="D104" i="27"/>
  <c r="D236" i="27"/>
  <c r="D203" i="27"/>
  <c r="D313" i="27"/>
  <c r="D277" i="27"/>
  <c r="D8" i="27"/>
  <c r="S49" i="27"/>
  <c r="S50" i="27"/>
  <c r="D9" i="27"/>
  <c r="D76" i="27"/>
  <c r="D214" i="27"/>
  <c r="S71" i="27"/>
  <c r="S70" i="27"/>
  <c r="D269" i="27"/>
  <c r="D232" i="27"/>
  <c r="D193" i="27"/>
  <c r="D15" i="27"/>
  <c r="D263" i="27"/>
  <c r="D281" i="27"/>
  <c r="D200" i="27"/>
  <c r="D118" i="27"/>
  <c r="D126" i="27"/>
  <c r="D245" i="27"/>
  <c r="D201" i="27"/>
  <c r="D243" i="27"/>
  <c r="D216" i="27"/>
  <c r="D65" i="27"/>
  <c r="D145" i="27"/>
  <c r="D141" i="27"/>
  <c r="D16" i="27"/>
  <c r="D197" i="27"/>
  <c r="D240" i="27"/>
  <c r="D88" i="27"/>
  <c r="D31" i="27"/>
  <c r="D237" i="27"/>
  <c r="D221" i="27"/>
  <c r="D89" i="27"/>
  <c r="D225" i="27"/>
  <c r="D160" i="27"/>
  <c r="D273" i="27"/>
  <c r="D133" i="27"/>
  <c r="D143" i="27"/>
  <c r="D23" i="27"/>
  <c r="D60" i="27"/>
  <c r="D83" i="27"/>
  <c r="D228" i="27"/>
  <c r="D40" i="27"/>
  <c r="D59" i="27"/>
  <c r="D301" i="27"/>
  <c r="D166" i="27"/>
  <c r="D247" i="27"/>
  <c r="D287" i="27"/>
  <c r="S309" i="27"/>
  <c r="S310" i="27"/>
  <c r="S85" i="27"/>
  <c r="S84" i="27"/>
  <c r="S148" i="27"/>
  <c r="S147" i="27"/>
  <c r="D48" i="27"/>
  <c r="D256" i="27"/>
  <c r="D218" i="27"/>
  <c r="D274" i="27"/>
  <c r="D257" i="27"/>
  <c r="D176" i="27"/>
  <c r="D300" i="27"/>
  <c r="D162" i="27"/>
  <c r="D270" i="27"/>
  <c r="D123" i="27"/>
  <c r="D284" i="27"/>
  <c r="D163" i="27"/>
  <c r="D154" i="27"/>
  <c r="D217" i="27"/>
  <c r="D140" i="27"/>
  <c r="D103" i="27"/>
  <c r="S112" i="27"/>
  <c r="S113" i="27"/>
  <c r="D272" i="27"/>
  <c r="D189" i="27"/>
  <c r="D241" i="27"/>
  <c r="D131" i="27"/>
  <c r="D315" i="27"/>
  <c r="D82" i="27"/>
  <c r="D266" i="27"/>
  <c r="D68" i="27"/>
  <c r="S229" i="27"/>
  <c r="S230" i="27"/>
  <c r="D124" i="27"/>
  <c r="D264" i="27"/>
  <c r="D175" i="27"/>
  <c r="D91" i="27"/>
  <c r="D67" i="27"/>
  <c r="D308" i="27"/>
  <c r="D105" i="27"/>
  <c r="D94" i="27"/>
  <c r="D102" i="27"/>
  <c r="D239" i="27"/>
  <c r="D170" i="27"/>
  <c r="D182" i="27"/>
  <c r="D95" i="27"/>
  <c r="D248" i="27"/>
  <c r="D192" i="27"/>
  <c r="D115" i="27"/>
  <c r="D280" i="27"/>
  <c r="D56" i="27"/>
  <c r="D278" i="27"/>
  <c r="D253" i="27"/>
  <c r="D271" i="27"/>
  <c r="D249" i="27"/>
  <c r="D204" i="27"/>
  <c r="D295" i="27"/>
  <c r="D293" i="27"/>
  <c r="D251" i="27"/>
  <c r="D157" i="27"/>
  <c r="D187" i="27"/>
  <c r="D202" i="27"/>
  <c r="D224" i="27"/>
  <c r="D215" i="27"/>
  <c r="D119" i="27"/>
  <c r="D195" i="27"/>
  <c r="D73" i="27"/>
  <c r="D57" i="27"/>
  <c r="D101" i="27"/>
  <c r="D79" i="27"/>
  <c r="D24" i="27"/>
  <c r="D250" i="27"/>
  <c r="D137" i="27"/>
  <c r="D77" i="27"/>
  <c r="D233" i="27"/>
  <c r="D75" i="27"/>
  <c r="D238" i="27"/>
  <c r="D125" i="27"/>
  <c r="D178" i="27"/>
  <c r="D302" i="27"/>
  <c r="D117" i="27"/>
  <c r="D159" i="27"/>
  <c r="D156" i="27"/>
  <c r="D222" i="27"/>
  <c r="D268" i="27"/>
  <c r="D53" i="27"/>
  <c r="D134" i="27"/>
  <c r="D81" i="27"/>
  <c r="D38" i="27"/>
  <c r="D111" i="27"/>
  <c r="D242" i="27"/>
  <c r="D153" i="27"/>
  <c r="D161" i="27"/>
  <c r="D244" i="27"/>
  <c r="D226" i="27"/>
  <c r="S62" i="27"/>
  <c r="S63" i="27"/>
  <c r="S96" i="27"/>
  <c r="S97" i="27"/>
  <c r="D320" i="27" l="1"/>
  <c r="D85" i="27"/>
  <c r="D84" i="27"/>
  <c r="D96" i="27"/>
  <c r="D97" i="27"/>
  <c r="D20" i="27"/>
  <c r="D321" i="27" s="1"/>
  <c r="D21" i="27"/>
  <c r="D35" i="27"/>
  <c r="D34" i="27"/>
  <c r="D120" i="27"/>
  <c r="D121" i="27"/>
  <c r="D63" i="27"/>
  <c r="D62" i="27"/>
  <c r="D112" i="27"/>
  <c r="D113" i="27"/>
  <c r="D229" i="27"/>
  <c r="D230" i="27"/>
  <c r="D317" i="27"/>
  <c r="D318" i="27"/>
  <c r="D49" i="27"/>
  <c r="D50" i="27"/>
  <c r="D128" i="27"/>
  <c r="D127" i="27"/>
  <c r="D6" i="27"/>
  <c r="D5" i="27"/>
  <c r="D147" i="27"/>
  <c r="D148" i="27"/>
  <c r="D70" i="27"/>
  <c r="D71" i="27"/>
  <c r="D310" i="27"/>
  <c r="D309" i="27"/>
  <c r="D108" i="27"/>
  <c r="D107"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ZTrajcevski</author>
  </authors>
  <commentList>
    <comment ref="A42" authorId="0" shapeId="0" xr:uid="{00000000-0006-0000-0400-000001000000}">
      <text>
        <r>
          <rPr>
            <b/>
            <sz val="8"/>
            <color indexed="81"/>
            <rFont val="Tahoma"/>
            <family val="2"/>
          </rPr>
          <t>Offering wholesale version</t>
        </r>
      </text>
    </comment>
    <comment ref="A292" authorId="0" shapeId="0" xr:uid="{00000000-0006-0000-0400-000002000000}">
      <text>
        <r>
          <rPr>
            <sz val="8"/>
            <color indexed="81"/>
            <rFont val="Tahoma"/>
            <family val="2"/>
          </rPr>
          <t>Available and approved on P1.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ZTrajcevski</author>
  </authors>
  <commentList>
    <comment ref="A89" authorId="0" shapeId="0" xr:uid="{DB03D984-6E76-475F-95BE-D4B48ED25C80}">
      <text>
        <r>
          <rPr>
            <sz val="8"/>
            <color indexed="81"/>
            <rFont val="Tahoma"/>
            <family val="2"/>
          </rPr>
          <t>Available and approved on P1.</t>
        </r>
      </text>
    </comment>
    <comment ref="A124" authorId="0" shapeId="0" xr:uid="{74E5C0CE-9856-4B5C-B70C-434E066F6EED}">
      <text>
        <r>
          <rPr>
            <b/>
            <sz val="8"/>
            <color indexed="81"/>
            <rFont val="Tahoma"/>
            <family val="2"/>
          </rPr>
          <t>Offering wholesale version</t>
        </r>
      </text>
    </comment>
  </commentList>
</comments>
</file>

<file path=xl/sharedStrings.xml><?xml version="1.0" encoding="utf-8"?>
<sst xmlns="http://schemas.openxmlformats.org/spreadsheetml/2006/main" count="6512" uniqueCount="2091">
  <si>
    <t>Vanguard Australian Shares Index Fund</t>
  </si>
  <si>
    <t>VAN0002AU</t>
  </si>
  <si>
    <t>Vanguard International Shares Index Fund</t>
  </si>
  <si>
    <t>VAN0003AU</t>
  </si>
  <si>
    <t>FSF0038AU</t>
  </si>
  <si>
    <t>CRS0005AU</t>
  </si>
  <si>
    <t>MLC0265AU</t>
  </si>
  <si>
    <t>PER0046AU</t>
  </si>
  <si>
    <t>HBC0011AU</t>
  </si>
  <si>
    <t>MLC0260AU</t>
  </si>
  <si>
    <t>ZUR0061AU</t>
  </si>
  <si>
    <t>Platinum International Fund</t>
  </si>
  <si>
    <t>PLA0002AU</t>
  </si>
  <si>
    <t>IML0002AU</t>
  </si>
  <si>
    <t>Vanguard International Shares Index Fund (Hedged)</t>
  </si>
  <si>
    <t>VAN0105AU</t>
  </si>
  <si>
    <t>RFA0025AU</t>
  </si>
  <si>
    <t>PER0049AU</t>
  </si>
  <si>
    <t>BAR0817AU</t>
  </si>
  <si>
    <t>Cash</t>
  </si>
  <si>
    <t>Investors Mutual Australian Share Fund</t>
  </si>
  <si>
    <t>TYN0028AU</t>
  </si>
  <si>
    <t>Platinum Asia Fund</t>
  </si>
  <si>
    <t>PLA0004AU</t>
  </si>
  <si>
    <t>AAP0104AU</t>
  </si>
  <si>
    <t>AAP0103AU</t>
  </si>
  <si>
    <t>MAQ0274AU</t>
  </si>
  <si>
    <t>MGL0010AU</t>
  </si>
  <si>
    <t>PER0071AU</t>
  </si>
  <si>
    <t>SCH0028AU</t>
  </si>
  <si>
    <t>Vanguard Australian Fixed Interest Index Fund</t>
  </si>
  <si>
    <t>VAN0001AU</t>
  </si>
  <si>
    <t>Schroder Wholesale Australian Equity Fund</t>
  </si>
  <si>
    <t>SCH0101AU</t>
  </si>
  <si>
    <t>Vanguard Australian Shares High Yield Fund</t>
  </si>
  <si>
    <t>VAN0104AU</t>
  </si>
  <si>
    <t>Fidelity Australian Equities Fund</t>
  </si>
  <si>
    <t>FID0008AU</t>
  </si>
  <si>
    <t>Zurich Investments Global Thematic Share Fund</t>
  </si>
  <si>
    <t>Walter Scott Global Equity Fund</t>
  </si>
  <si>
    <t>MAQ0410AU</t>
  </si>
  <si>
    <t>MLC Wholesale Horizon 4 Balanced Portfolio Fund</t>
  </si>
  <si>
    <t>MLC Wholesale Horizon 5 Growth Portfolio Fund</t>
  </si>
  <si>
    <t>Vanguard High Growth Index Fund</t>
  </si>
  <si>
    <t>VAN0111AU</t>
  </si>
  <si>
    <t>Macquarie Income Opportunities Fund</t>
  </si>
  <si>
    <t>MAQ0277AU</t>
  </si>
  <si>
    <t>RFA0819AU</t>
  </si>
  <si>
    <t>PER0048AU</t>
  </si>
  <si>
    <t>UBS Australian Bond Fund</t>
  </si>
  <si>
    <t>SBC0813AU</t>
  </si>
  <si>
    <t>ETL0018AU</t>
  </si>
  <si>
    <t>Property - Global</t>
  </si>
  <si>
    <t>RFA0103AU</t>
  </si>
  <si>
    <t>Perennial Value Shares Wholesale Trust</t>
  </si>
  <si>
    <t>IOF0206AU</t>
  </si>
  <si>
    <t>PER0116AU</t>
  </si>
  <si>
    <t>Eley Griffiths Group Small Companies Fund</t>
  </si>
  <si>
    <t>EGG0001AU</t>
  </si>
  <si>
    <t>ETL0071AU</t>
  </si>
  <si>
    <t>MAQ0557AU</t>
  </si>
  <si>
    <t>MLC Wholesale Horizon 2 Income Fund</t>
  </si>
  <si>
    <t>MLC0670AU</t>
  </si>
  <si>
    <t>Vanguard Conservative Index Fund</t>
  </si>
  <si>
    <t>VAN0109AU</t>
  </si>
  <si>
    <t>MLC Wholesale Horizon 3 Conservative Growth Portfolio</t>
  </si>
  <si>
    <t>MLC0398AU</t>
  </si>
  <si>
    <t>Vanguard Balanced Index Fund</t>
  </si>
  <si>
    <t>VAN0108AU</t>
  </si>
  <si>
    <t>Vanguard Growth Index Fund</t>
  </si>
  <si>
    <t>VAN0110AU</t>
  </si>
  <si>
    <t>MLC0397AU</t>
  </si>
  <si>
    <t>MLC Wholesale Horizon 7 Accelerated Growth Portfolio</t>
  </si>
  <si>
    <t>MLC0449AU</t>
  </si>
  <si>
    <t>Winton Global Alpha Fund</t>
  </si>
  <si>
    <t>MAQ0482AU</t>
  </si>
  <si>
    <t>FSF0084AU</t>
  </si>
  <si>
    <t>ETL0032AU</t>
  </si>
  <si>
    <t>MMF0112AU</t>
  </si>
  <si>
    <t>AJF0803AU</t>
  </si>
  <si>
    <t>MIA0001AU</t>
  </si>
  <si>
    <t>EQI0028AU</t>
  </si>
  <si>
    <t>EQI0015AU</t>
  </si>
  <si>
    <t>AMP0455AU</t>
  </si>
  <si>
    <t>Australian Fixed Interest</t>
  </si>
  <si>
    <t>BTA0805AU</t>
  </si>
  <si>
    <t>GSF0001AU</t>
  </si>
  <si>
    <t>GSF0002AU</t>
  </si>
  <si>
    <t>Hyperion Australian Growth Companies Fund</t>
  </si>
  <si>
    <t>BNT0003AU</t>
  </si>
  <si>
    <t>IML0004AU</t>
  </si>
  <si>
    <t>MAQ0432AU</t>
  </si>
  <si>
    <t>Magellan Global Fund</t>
  </si>
  <si>
    <t>MGE0001AU</t>
  </si>
  <si>
    <t>IOF0046AU</t>
  </si>
  <si>
    <t>IOF0078AU</t>
  </si>
  <si>
    <t>VAN0103AU</t>
  </si>
  <si>
    <t>VAN0019AU</t>
  </si>
  <si>
    <t>VAN0004AU</t>
  </si>
  <si>
    <t>International Fixed Interest</t>
  </si>
  <si>
    <t>Vanguard International Fixed Interest Index Fund (Hedged)</t>
  </si>
  <si>
    <t>Vanguard International Property Securities Index Fund (Hedged)</t>
  </si>
  <si>
    <t>Perennial Value Shares for Income Trust</t>
  </si>
  <si>
    <t>Perpetual Wholesale Ethical SRI Fund</t>
  </si>
  <si>
    <t>Perpetual Wholesale Smaller Companies Fund</t>
  </si>
  <si>
    <t>Walter Scott Global Equity Fund (Hedged)</t>
  </si>
  <si>
    <t>Balanced</t>
  </si>
  <si>
    <t>BTA0806AU</t>
  </si>
  <si>
    <t>SCH0102AU</t>
  </si>
  <si>
    <t>Growth</t>
  </si>
  <si>
    <t>Macquarie Master Cash Fund</t>
  </si>
  <si>
    <t>MAQ0187AU</t>
  </si>
  <si>
    <t>PER0258AU</t>
  </si>
  <si>
    <t>UBS Cash Fund</t>
  </si>
  <si>
    <t>SBC0811AU</t>
  </si>
  <si>
    <t>ETL0015AU</t>
  </si>
  <si>
    <t>TYN0104AU</t>
  </si>
  <si>
    <t>CSA0038AU</t>
  </si>
  <si>
    <t>ANZ0212AU</t>
  </si>
  <si>
    <t>UBS Diversified Fixed Income Fund</t>
  </si>
  <si>
    <t>SBC0007AU</t>
  </si>
  <si>
    <t>Property - Australian</t>
  </si>
  <si>
    <t>RFA0817AU</t>
  </si>
  <si>
    <t>Zurich Investments Australian Property Securities Fund</t>
  </si>
  <si>
    <t>ZUR0064AU</t>
  </si>
  <si>
    <t>HML0016AU</t>
  </si>
  <si>
    <t>Vanguard International Property Securities Index Fund</t>
  </si>
  <si>
    <t>VAN0018AU</t>
  </si>
  <si>
    <t>Australian Shares</t>
  </si>
  <si>
    <t>RFA0818AU</t>
  </si>
  <si>
    <t>FSF0043AU</t>
  </si>
  <si>
    <t>JBW0009AU</t>
  </si>
  <si>
    <t>AJF0804AU</t>
  </si>
  <si>
    <t>MMF0340AU</t>
  </si>
  <si>
    <t>MMF0335AU</t>
  </si>
  <si>
    <t>ANZ0216AU</t>
  </si>
  <si>
    <t>MLC0264AU</t>
  </si>
  <si>
    <t>Perpetual Wholesale Concentrated Equity Fund</t>
  </si>
  <si>
    <t>PER0102AU</t>
  </si>
  <si>
    <t>OPS0002AU</t>
  </si>
  <si>
    <t>RFA0821AU</t>
  </si>
  <si>
    <t>MLC Wholesale Horizon 6 Share Portfolio</t>
  </si>
  <si>
    <t>T Rowe Price Global Equity Fund</t>
  </si>
  <si>
    <t>BTA0054AU</t>
  </si>
  <si>
    <t>Fidelity China Fund</t>
  </si>
  <si>
    <t>FID0011AU</t>
  </si>
  <si>
    <t>Fidelity India Fund</t>
  </si>
  <si>
    <t>FID0015AU</t>
  </si>
  <si>
    <t>MMF0275AU</t>
  </si>
  <si>
    <t>Platinum European Fund</t>
  </si>
  <si>
    <t>PLA0001AU</t>
  </si>
  <si>
    <t>Platinum International Brands Fund</t>
  </si>
  <si>
    <t>PLA0100AU</t>
  </si>
  <si>
    <t>Vanguard Emerging Markets Shares Index Fund</t>
  </si>
  <si>
    <t>VAN0005AU</t>
  </si>
  <si>
    <t>Vanguard International Small Companies Index Fund</t>
  </si>
  <si>
    <t>VAN0021AU</t>
  </si>
  <si>
    <t>Vanguard International Small Companies Index Fund (Hedged)</t>
  </si>
  <si>
    <t>VAN0022AU</t>
  </si>
  <si>
    <t>Lazard Global Listed Infrastructure Fund</t>
  </si>
  <si>
    <t>LAZ0014AU</t>
  </si>
  <si>
    <t>TGP0008AU</t>
  </si>
  <si>
    <t>UBS0003AU</t>
  </si>
  <si>
    <t xml:space="preserve">Diversified Fixed Interest </t>
  </si>
  <si>
    <t>High Growth</t>
  </si>
  <si>
    <t>APN AREIT Fund</t>
  </si>
  <si>
    <t>APN0008AU</t>
  </si>
  <si>
    <t>Alternatives</t>
  </si>
  <si>
    <t>MFS Global Equity Trust</t>
  </si>
  <si>
    <t xml:space="preserve">Australian Shares - Concentrated </t>
  </si>
  <si>
    <t xml:space="preserve">Australian Shares - Ethical </t>
  </si>
  <si>
    <t xml:space="preserve">Australian Shares - Geared </t>
  </si>
  <si>
    <t xml:space="preserve">Australian Shares - Specialist </t>
  </si>
  <si>
    <t xml:space="preserve">International Shares - Hedged </t>
  </si>
  <si>
    <t xml:space="preserve">International Shares - Regional and Emerging Markets </t>
  </si>
  <si>
    <t>Perpetual Wholesale Conservative Growth Fund</t>
  </si>
  <si>
    <t>PER0077AU</t>
  </si>
  <si>
    <t>BFL0004AU</t>
  </si>
  <si>
    <t xml:space="preserve"> International Shares</t>
  </si>
  <si>
    <t xml:space="preserve">International Shares - Specialist </t>
  </si>
  <si>
    <t xml:space="preserve"> </t>
  </si>
  <si>
    <t>APIR Code</t>
  </si>
  <si>
    <t>OnePath Wholesale Diversified Fixed Interest Trust</t>
  </si>
  <si>
    <t>OnePath Wholesale Property Securities Trust</t>
  </si>
  <si>
    <t>OnePath Wholesale Australian Share Trust</t>
  </si>
  <si>
    <t>OnePath Wholesale Blue Chip Imputation Trust</t>
  </si>
  <si>
    <t>OnePath Wholesale Select Leaders Trust</t>
  </si>
  <si>
    <t>OnePath Sustainable Investments Wholesale Australian Share Trust</t>
  </si>
  <si>
    <t>OnePath Wholesale Emerging Companies Trust</t>
  </si>
  <si>
    <t>OnePath Wholesale Global Emerging Markets Share Trust</t>
  </si>
  <si>
    <t>UBS Clarion Global Property Securities Fund</t>
  </si>
  <si>
    <t>Investors Mutual Future Leaders Fund</t>
  </si>
  <si>
    <t>IML0003AU</t>
  </si>
  <si>
    <t>PER0554AU</t>
  </si>
  <si>
    <t>Man AHL Alpha (AUD) Fund</t>
  </si>
  <si>
    <t>MAN0002AU</t>
  </si>
  <si>
    <t>SCH0047AU</t>
  </si>
  <si>
    <t>Optimix Wholesale Conservative Trust Class B Units</t>
  </si>
  <si>
    <t>LEF0108AU</t>
  </si>
  <si>
    <t>Optimix Wholesale Balanced Trust Class B Units</t>
  </si>
  <si>
    <t>Optimix Wholesale Moderate Trust Class B Units</t>
  </si>
  <si>
    <t>Optimix Wholesale Growth Trust Class B Units</t>
  </si>
  <si>
    <t>LEF0106AU</t>
  </si>
  <si>
    <t>Optimix Wholesale High Growth Trust Class B Units</t>
  </si>
  <si>
    <t>LEF0100AU</t>
  </si>
  <si>
    <t>LEF0107AU</t>
  </si>
  <si>
    <t>LEF0173AU</t>
  </si>
  <si>
    <t>LEF0027AU</t>
  </si>
  <si>
    <t>FSF0961AU</t>
  </si>
  <si>
    <t>FRT0011AU</t>
  </si>
  <si>
    <t>BFL0001AU</t>
  </si>
  <si>
    <t>HOW0034AU</t>
  </si>
  <si>
    <t xml:space="preserve">Kapstream Absolute Return Income Fund </t>
  </si>
  <si>
    <t>HOW0052AU</t>
  </si>
  <si>
    <t>ZUR0580AU</t>
  </si>
  <si>
    <t xml:space="preserve">Zurich Investments Global Growth Share Fund </t>
  </si>
  <si>
    <t>Arrowstreet Global Equity Fund Hedged</t>
  </si>
  <si>
    <t>MAQ0079AU</t>
  </si>
  <si>
    <t>RIM0002AU</t>
  </si>
  <si>
    <t>RIM0003AU</t>
  </si>
  <si>
    <t>RIM0001AU</t>
  </si>
  <si>
    <t>RIM0004AU</t>
  </si>
  <si>
    <t>RIM0034AU</t>
  </si>
  <si>
    <t>Macquarie International Infrastructure Securities Fund (Hedged)</t>
  </si>
  <si>
    <t>VAN0042AU</t>
  </si>
  <si>
    <t>MMF0990AU</t>
  </si>
  <si>
    <t>SST0048AU</t>
  </si>
  <si>
    <t>Ironbark Global (ex-Australia) Property Securities Fund</t>
  </si>
  <si>
    <t>Nikko AM Australian Bond Fund</t>
  </si>
  <si>
    <t>Perpetual Wholesale Australian Share Fund</t>
  </si>
  <si>
    <t>Perpetual Wholesale Industrial Share Fund</t>
  </si>
  <si>
    <t>Perpetual Wholesale Geared Australian Share Fund</t>
  </si>
  <si>
    <t>Resolution Capital Global Property Securities Fund</t>
  </si>
  <si>
    <t>WHT0015AU</t>
  </si>
  <si>
    <t>TGP0034AU</t>
  </si>
  <si>
    <t xml:space="preserve">State Street Australian Equity Fund </t>
  </si>
  <si>
    <t>Altrinsic Global Equities Trust</t>
  </si>
  <si>
    <t>ANT0005AU</t>
  </si>
  <si>
    <t>AMP1685AU</t>
  </si>
  <si>
    <t>UBS0036AU</t>
  </si>
  <si>
    <t>UBS0041AU</t>
  </si>
  <si>
    <t>UBS Tactical Beta - Growth</t>
  </si>
  <si>
    <t>UBS0037AU</t>
  </si>
  <si>
    <t>SST0052AU</t>
  </si>
  <si>
    <t>BTA0441AU</t>
  </si>
  <si>
    <t>PER0727AU</t>
  </si>
  <si>
    <t>IOF0145AU</t>
  </si>
  <si>
    <t>PER0634AU</t>
  </si>
  <si>
    <t xml:space="preserve">UBS Tactical Beta - Conservative </t>
  </si>
  <si>
    <t xml:space="preserve">UBS Tactical Beta - Balanced </t>
  </si>
  <si>
    <t>OnePath Tax Effective Income Trust Wholesale Units</t>
  </si>
  <si>
    <t>MMF0700AU</t>
  </si>
  <si>
    <t>Schroder Fixed Income Fund</t>
  </si>
  <si>
    <t>J P Morgan Global Strategic Bond Fund</t>
  </si>
  <si>
    <t xml:space="preserve">Franklin Templeton Multisector Bond Fund (Class W) </t>
  </si>
  <si>
    <t>Vanguard Diversified Bond Index Fund</t>
  </si>
  <si>
    <t>Bennelong Australian Equity Fund</t>
  </si>
  <si>
    <t>Plato Australian Shares Income Fund</t>
  </si>
  <si>
    <t>WHT0039AU</t>
  </si>
  <si>
    <t>Bennelong Ex-20 Australian Equities Fund</t>
  </si>
  <si>
    <r>
      <t>MLC Wholesale IncomeBuilder Fund</t>
    </r>
    <r>
      <rPr>
        <vertAlign val="superscript"/>
        <sz val="10"/>
        <rFont val="Arial"/>
        <family val="2"/>
      </rPr>
      <t>TM</t>
    </r>
  </si>
  <si>
    <t>OC Premium Small Companies Fund</t>
  </si>
  <si>
    <t xml:space="preserve">Arrowstreet Global Equity Fund </t>
  </si>
  <si>
    <t>MAQ0464AU</t>
  </si>
  <si>
    <t>Lazard Global Small Companies Fund W Class</t>
  </si>
  <si>
    <t>LAZ0012AU</t>
  </si>
  <si>
    <t>AQR Wholesale Managed Futures 1P Fund</t>
  </si>
  <si>
    <t>BTA0318AU</t>
  </si>
  <si>
    <t>SSB0026AU</t>
  </si>
  <si>
    <t>Legg Mason Martin Currie Real Income Fund</t>
  </si>
  <si>
    <t>MGE0002AU</t>
  </si>
  <si>
    <t>Magellan Infrastructure Fund</t>
  </si>
  <si>
    <t>MGE0007AU</t>
  </si>
  <si>
    <t>Magellan Global Fund (Hedged)</t>
  </si>
  <si>
    <t>FSF1240AU</t>
  </si>
  <si>
    <t>Acadian Global Managed Volatility Equity Fund</t>
  </si>
  <si>
    <t>International Shares - Infrastructure</t>
  </si>
  <si>
    <t>International Shares - Small Companies</t>
  </si>
  <si>
    <t>International Shares - Commodities and Resources</t>
  </si>
  <si>
    <t>Growth Fixed Income</t>
  </si>
  <si>
    <t>CBA</t>
  </si>
  <si>
    <t>WBC</t>
  </si>
  <si>
    <t>ANZ</t>
  </si>
  <si>
    <t>NAB</t>
  </si>
  <si>
    <t>TLS</t>
  </si>
  <si>
    <t>BHP</t>
  </si>
  <si>
    <t>CSL</t>
  </si>
  <si>
    <t>CSL Limited</t>
  </si>
  <si>
    <t>WES</t>
  </si>
  <si>
    <t>Wesfarmers Limited</t>
  </si>
  <si>
    <t>WOW</t>
  </si>
  <si>
    <t>MQG</t>
  </si>
  <si>
    <t>SCG</t>
  </si>
  <si>
    <t>TCL</t>
  </si>
  <si>
    <t>Transurban Group</t>
  </si>
  <si>
    <t>RIO</t>
  </si>
  <si>
    <t>Rio Tinto Limited</t>
  </si>
  <si>
    <t>BXB</t>
  </si>
  <si>
    <t>Brambles Limited</t>
  </si>
  <si>
    <t>QBE</t>
  </si>
  <si>
    <t>AMP</t>
  </si>
  <si>
    <t>AMP Limited</t>
  </si>
  <si>
    <t>SUN</t>
  </si>
  <si>
    <t>AMC</t>
  </si>
  <si>
    <t>RHC</t>
  </si>
  <si>
    <t>IAG</t>
  </si>
  <si>
    <t>AGL</t>
  </si>
  <si>
    <t>AGL Energy Limited.</t>
  </si>
  <si>
    <t>GMG</t>
  </si>
  <si>
    <t>Goodman Group</t>
  </si>
  <si>
    <t>VCX</t>
  </si>
  <si>
    <t>Vicinity Centres</t>
  </si>
  <si>
    <t>RMD</t>
  </si>
  <si>
    <t>ResMed Inc.</t>
  </si>
  <si>
    <t>SGP</t>
  </si>
  <si>
    <t>Stockland</t>
  </si>
  <si>
    <t>APA</t>
  </si>
  <si>
    <t>APA Group</t>
  </si>
  <si>
    <t>AZJ</t>
  </si>
  <si>
    <t>GPT</t>
  </si>
  <si>
    <t>GPT Group</t>
  </si>
  <si>
    <t>QAN</t>
  </si>
  <si>
    <t>TPG Telecom Limited</t>
  </si>
  <si>
    <t>LLC</t>
  </si>
  <si>
    <t>Lendlease Group</t>
  </si>
  <si>
    <t>ORG</t>
  </si>
  <si>
    <t>ASX</t>
  </si>
  <si>
    <t>ASX Limited</t>
  </si>
  <si>
    <t>JHX</t>
  </si>
  <si>
    <t>SHL</t>
  </si>
  <si>
    <t>MGR</t>
  </si>
  <si>
    <t>Mirvac Group</t>
  </si>
  <si>
    <t>DXS</t>
  </si>
  <si>
    <t>REA</t>
  </si>
  <si>
    <t>AIA</t>
  </si>
  <si>
    <t>ALL</t>
  </si>
  <si>
    <t>STO</t>
  </si>
  <si>
    <t>CPU</t>
  </si>
  <si>
    <t>TWE</t>
  </si>
  <si>
    <t>MPL</t>
  </si>
  <si>
    <t>FMG</t>
  </si>
  <si>
    <t>ORI</t>
  </si>
  <si>
    <t>Orica Limited</t>
  </si>
  <si>
    <t>S32</t>
  </si>
  <si>
    <t>South32 Limited</t>
  </si>
  <si>
    <t>SPK</t>
  </si>
  <si>
    <t>COH</t>
  </si>
  <si>
    <t>Cochlear Limited</t>
  </si>
  <si>
    <t>BEN</t>
  </si>
  <si>
    <t>SEK</t>
  </si>
  <si>
    <t>Seek Limited</t>
  </si>
  <si>
    <t>BOQ</t>
  </si>
  <si>
    <t>DMP</t>
  </si>
  <si>
    <t>CGF</t>
  </si>
  <si>
    <t>Challenger Limited</t>
  </si>
  <si>
    <t>PTM</t>
  </si>
  <si>
    <t>FBU</t>
  </si>
  <si>
    <t>FPH</t>
  </si>
  <si>
    <t>HVN</t>
  </si>
  <si>
    <t>MFG</t>
  </si>
  <si>
    <t>SGR</t>
  </si>
  <si>
    <t>FLT</t>
  </si>
  <si>
    <t>TAH</t>
  </si>
  <si>
    <t>ANN</t>
  </si>
  <si>
    <t>Ansell Limited</t>
  </si>
  <si>
    <t>IFL</t>
  </si>
  <si>
    <t>CAR</t>
  </si>
  <si>
    <t>ORA</t>
  </si>
  <si>
    <t>Orora Limited</t>
  </si>
  <si>
    <t>ILU</t>
  </si>
  <si>
    <t>QUB</t>
  </si>
  <si>
    <t>BSL</t>
  </si>
  <si>
    <t>SKC</t>
  </si>
  <si>
    <t>BKW</t>
  </si>
  <si>
    <t>Brickworks Limited</t>
  </si>
  <si>
    <t>SUL</t>
  </si>
  <si>
    <t>PMV</t>
  </si>
  <si>
    <t>NUF</t>
  </si>
  <si>
    <t>Nufarm Limited</t>
  </si>
  <si>
    <t>PPT</t>
  </si>
  <si>
    <t>Perpetual Limited</t>
  </si>
  <si>
    <t>EVN</t>
  </si>
  <si>
    <t>BWP</t>
  </si>
  <si>
    <t>BWP Trust</t>
  </si>
  <si>
    <t>GNC</t>
  </si>
  <si>
    <t>GrainCorp Limited</t>
  </si>
  <si>
    <t>JBH</t>
  </si>
  <si>
    <t>JB Hi-Fi Limited</t>
  </si>
  <si>
    <t>ALQ</t>
  </si>
  <si>
    <t>CHC</t>
  </si>
  <si>
    <t>Charter Hall Group</t>
  </si>
  <si>
    <t>CMW</t>
  </si>
  <si>
    <t>GOZ</t>
  </si>
  <si>
    <t>CQR</t>
  </si>
  <si>
    <t>NEC</t>
  </si>
  <si>
    <t>NST</t>
  </si>
  <si>
    <t>IPH</t>
  </si>
  <si>
    <t>IPH Limited</t>
  </si>
  <si>
    <t>IRE</t>
  </si>
  <si>
    <t>IRESS Limited</t>
  </si>
  <si>
    <t>DOW</t>
  </si>
  <si>
    <t>Downer EDI Limited</t>
  </si>
  <si>
    <t>TNE</t>
  </si>
  <si>
    <t>NHF</t>
  </si>
  <si>
    <t>NIB Holdings Limited</t>
  </si>
  <si>
    <t>MTS</t>
  </si>
  <si>
    <t>Metcash Limited</t>
  </si>
  <si>
    <t>SGM</t>
  </si>
  <si>
    <t>CNU</t>
  </si>
  <si>
    <t>Chorus Limited</t>
  </si>
  <si>
    <t>GEM</t>
  </si>
  <si>
    <t>G8 Education Limited</t>
  </si>
  <si>
    <t>IGO</t>
  </si>
  <si>
    <t>ARB</t>
  </si>
  <si>
    <t>CTD</t>
  </si>
  <si>
    <t>SDF</t>
  </si>
  <si>
    <t>RRL</t>
  </si>
  <si>
    <t>MYX</t>
  </si>
  <si>
    <t>WOR</t>
  </si>
  <si>
    <t>BGA</t>
  </si>
  <si>
    <t>MMS</t>
  </si>
  <si>
    <t>BAP</t>
  </si>
  <si>
    <t>BRG</t>
  </si>
  <si>
    <t>NWS</t>
  </si>
  <si>
    <t>SFR</t>
  </si>
  <si>
    <t>MIN</t>
  </si>
  <si>
    <t>WHC</t>
  </si>
  <si>
    <t>OML</t>
  </si>
  <si>
    <t>Ooh!Media Limited</t>
  </si>
  <si>
    <t>MSB</t>
  </si>
  <si>
    <t>Mesoblast Limited</t>
  </si>
  <si>
    <t>BPT</t>
  </si>
  <si>
    <t>Beach Energy Limited</t>
  </si>
  <si>
    <t>SHV</t>
  </si>
  <si>
    <t>MND</t>
  </si>
  <si>
    <t>HSN</t>
  </si>
  <si>
    <t>NXT</t>
  </si>
  <si>
    <t>ASB</t>
  </si>
  <si>
    <t>Austal Limited</t>
  </si>
  <si>
    <t>GWA</t>
  </si>
  <si>
    <t>NAN</t>
  </si>
  <si>
    <t>Nanosonics Limited</t>
  </si>
  <si>
    <t>NSR</t>
  </si>
  <si>
    <t>CCP</t>
  </si>
  <si>
    <t>INA</t>
  </si>
  <si>
    <t>WEB</t>
  </si>
  <si>
    <t>KAR</t>
  </si>
  <si>
    <t>ARF</t>
  </si>
  <si>
    <t>Arena REIT.</t>
  </si>
  <si>
    <t>ELD</t>
  </si>
  <si>
    <t>Elders Limited</t>
  </si>
  <si>
    <t>LYC</t>
  </si>
  <si>
    <t>GOR</t>
  </si>
  <si>
    <t>IFM</t>
  </si>
  <si>
    <t>Infomedia Ltd</t>
  </si>
  <si>
    <t>PRU</t>
  </si>
  <si>
    <t>AFI</t>
  </si>
  <si>
    <t>ARG</t>
  </si>
  <si>
    <t>DJW</t>
  </si>
  <si>
    <t>BKI</t>
  </si>
  <si>
    <t>WAM</t>
  </si>
  <si>
    <t>MFF</t>
  </si>
  <si>
    <t>PIC</t>
  </si>
  <si>
    <t>ALI</t>
  </si>
  <si>
    <t>Australian Foundation Investment Company Limited</t>
  </si>
  <si>
    <t>Argo Investments Limited</t>
  </si>
  <si>
    <t>Djerriwarrh Investments Limited</t>
  </si>
  <si>
    <t>BKI Investment Company Limited</t>
  </si>
  <si>
    <t>WAM Capital Limited</t>
  </si>
  <si>
    <t>Magellan Flagship Fund Limited</t>
  </si>
  <si>
    <t xml:space="preserve">Perpetual Equity Investment Company Limited </t>
  </si>
  <si>
    <t xml:space="preserve">Argo Global Listed Infrastructure Limited </t>
  </si>
  <si>
    <t xml:space="preserve">Vanguard Australian Fixed Interest </t>
  </si>
  <si>
    <t>VAF</t>
  </si>
  <si>
    <t xml:space="preserve">Vanguard Australian Government Bond </t>
  </si>
  <si>
    <t>VGB</t>
  </si>
  <si>
    <t xml:space="preserve">SPDR Dow Jones Global Real Estate </t>
  </si>
  <si>
    <t>DJRE</t>
  </si>
  <si>
    <t>SLF</t>
  </si>
  <si>
    <t>VAP</t>
  </si>
  <si>
    <t>ZYAU</t>
  </si>
  <si>
    <t xml:space="preserve">iShare S&amp;P/ASX 20 </t>
  </si>
  <si>
    <t>ILC</t>
  </si>
  <si>
    <t>IOZ</t>
  </si>
  <si>
    <t>iShares S&amp;P/ASX Dividend Opportunities</t>
  </si>
  <si>
    <t>IHD</t>
  </si>
  <si>
    <t>iShares S&amp;P/ASX Small Ordinaries</t>
  </si>
  <si>
    <t>ISO</t>
  </si>
  <si>
    <t xml:space="preserve">SPDR MSCI Australia Select High Dividend </t>
  </si>
  <si>
    <t>SYI</t>
  </si>
  <si>
    <t>Vanguard Australian Shares High Yield</t>
  </si>
  <si>
    <t>VHY</t>
  </si>
  <si>
    <t xml:space="preserve">Vanguard Australian Shares Index </t>
  </si>
  <si>
    <t>VAS</t>
  </si>
  <si>
    <t>VSO</t>
  </si>
  <si>
    <t>ZYUS</t>
  </si>
  <si>
    <t xml:space="preserve">iShares MSCI EAFE </t>
  </si>
  <si>
    <t>IVE</t>
  </si>
  <si>
    <t xml:space="preserve">iShares Europe </t>
  </si>
  <si>
    <t>IEU</t>
  </si>
  <si>
    <t>IJP</t>
  </si>
  <si>
    <t xml:space="preserve">iShares MSCI Emerging Markets </t>
  </si>
  <si>
    <t>IEM</t>
  </si>
  <si>
    <t xml:space="preserve">iShares S&amp;P 500 </t>
  </si>
  <si>
    <t xml:space="preserve">iShares S&amp;P Asia 50 </t>
  </si>
  <si>
    <t>IAA</t>
  </si>
  <si>
    <t xml:space="preserve">iShares S&amp;P Global 100 </t>
  </si>
  <si>
    <t xml:space="preserve">Vanguard All-World ex-US Shares Index </t>
  </si>
  <si>
    <t>VEU</t>
  </si>
  <si>
    <t xml:space="preserve">Vanguard FTSE Emerging Markets Shares </t>
  </si>
  <si>
    <t>VGE</t>
  </si>
  <si>
    <t xml:space="preserve">Vanguard US Total Market Shares (AU) </t>
  </si>
  <si>
    <t>VTS</t>
  </si>
  <si>
    <t>VGS</t>
  </si>
  <si>
    <t>VGAD</t>
  </si>
  <si>
    <t>SSO</t>
  </si>
  <si>
    <t>WDIV</t>
  </si>
  <si>
    <t>SPDR S&amp;P Global Dividend</t>
  </si>
  <si>
    <t>IJH</t>
  </si>
  <si>
    <t>IJR</t>
  </si>
  <si>
    <t>IZZ</t>
  </si>
  <si>
    <t>iShares China Large-Cap</t>
  </si>
  <si>
    <t>n/a</t>
  </si>
  <si>
    <t>Moderate</t>
  </si>
  <si>
    <t>TYN0040AU</t>
  </si>
  <si>
    <t>ETL0398AU</t>
  </si>
  <si>
    <t>T. Rowe Price Dynamic Global Bond Fund</t>
  </si>
  <si>
    <t>Diversified Credit and Hybrid Income</t>
  </si>
  <si>
    <t>PIMCO Wholesale Global Bond Fund</t>
  </si>
  <si>
    <t>PIMCO Wholesale Australian Bond Fund</t>
  </si>
  <si>
    <t>Essentials</t>
  </si>
  <si>
    <t>Term Deposits</t>
  </si>
  <si>
    <t>ASX Code</t>
  </si>
  <si>
    <t>Fixed Income</t>
  </si>
  <si>
    <t>International Shares</t>
  </si>
  <si>
    <t>iShares Core S&amp;P Mid-Cap</t>
  </si>
  <si>
    <t>iShares Core S&amp;P Small-Cap</t>
  </si>
  <si>
    <t>Vanguard MSCI International Shares Hedged Index</t>
  </si>
  <si>
    <t>Vanguard MSCI International Shares Index</t>
  </si>
  <si>
    <t>SPDR S&amp;P/ASX 200 Listed Property</t>
  </si>
  <si>
    <t>Vanguard Australian Property Securities Index</t>
  </si>
  <si>
    <t>Exchange Traded Funds / Commodities (ETFs / ETCs)</t>
  </si>
  <si>
    <t>Listed investment companies (LICs)</t>
  </si>
  <si>
    <t>Preference shares</t>
  </si>
  <si>
    <t>CWY</t>
  </si>
  <si>
    <t>A2M</t>
  </si>
  <si>
    <t>CKF</t>
  </si>
  <si>
    <t>IEL</t>
  </si>
  <si>
    <t>PLS</t>
  </si>
  <si>
    <t>RFF</t>
  </si>
  <si>
    <t>Rural Funds Group</t>
  </si>
  <si>
    <t>SIQ</t>
  </si>
  <si>
    <t>Listed Property</t>
  </si>
  <si>
    <t>Optional Extras: ASX Listed Securities</t>
  </si>
  <si>
    <t>SPDR S&amp;P/ASX Small Ordinaries</t>
  </si>
  <si>
    <t>Managed Investment Name</t>
  </si>
  <si>
    <t>MMF1471AU</t>
  </si>
  <si>
    <t>Availability</t>
  </si>
  <si>
    <t>Investment Management Fee</t>
  </si>
  <si>
    <t>OnePath Alternatives Growth Fund</t>
  </si>
  <si>
    <t>0.10% - 0.15%</t>
  </si>
  <si>
    <t>0.10% - 0.20%</t>
  </si>
  <si>
    <t>0.05% - 0.10%</t>
  </si>
  <si>
    <t>PWA0822AU</t>
  </si>
  <si>
    <t>IHOO</t>
  </si>
  <si>
    <t>IHVV</t>
  </si>
  <si>
    <t>IHCB</t>
  </si>
  <si>
    <t>VCF</t>
  </si>
  <si>
    <t>VIF</t>
  </si>
  <si>
    <t>Global Fixed Income</t>
  </si>
  <si>
    <t>International Shares - Hedged</t>
  </si>
  <si>
    <t>International Shares - Emerging Markets/Regional</t>
  </si>
  <si>
    <t xml:space="preserve">Vanguard International Credit Securities Index (Hedged) </t>
  </si>
  <si>
    <t xml:space="preserve">Vanguard International Fixed Interest (Hedged) </t>
  </si>
  <si>
    <t xml:space="preserve">iShares Global Corporate Bond (AUD Hedged) </t>
  </si>
  <si>
    <t xml:space="preserve">iShares Global 100 AUD Hedged </t>
  </si>
  <si>
    <t xml:space="preserve">iShares S&amp;P 500 AUD Hedged </t>
  </si>
  <si>
    <t>Investors Mutual All Industrials Share Fund</t>
  </si>
  <si>
    <t xml:space="preserve">AMP Capital Multi-Asset Fund </t>
  </si>
  <si>
    <t>Bapcor Limited</t>
  </si>
  <si>
    <t>RWC</t>
  </si>
  <si>
    <t>SSM</t>
  </si>
  <si>
    <t>WTC</t>
  </si>
  <si>
    <t>Vanguard Australian Property Securities Index Fund</t>
  </si>
  <si>
    <t>Ausbil Australian Active Equity Fund</t>
  </si>
  <si>
    <t>Ausbil Australian Emerging Leader Fund</t>
  </si>
  <si>
    <t>Russell Investments Conservative Fund Class A</t>
  </si>
  <si>
    <t>Russell Investments Diversified 50 Fund Class A</t>
  </si>
  <si>
    <t>Russell Investments Balanced Fund Class A</t>
  </si>
  <si>
    <t>Russell Investments Growth Fund Class A</t>
  </si>
  <si>
    <t>Russell Investments High Growth Fund Class A</t>
  </si>
  <si>
    <t>Super and Pension Service &amp; Investment Service</t>
  </si>
  <si>
    <t>This Grow Wrap Investment Menu is incorporated by reference into the Grow Wrap Super and Pension Service Product Disclosure Statement (PDS) and the Grow Wrap Investment Service IDPS Guide (IDPS Guide). The Grow Wrap Investment Menu outlines all Eligible Investments made available to you through the PDS and the IDPS Guide as the investment options you and your adviser may select. Before selecting Eligible Investments on the Grow Wrap Investment Menu, you should talk to your adviser and read the current PDS and the IDPS Guide.</t>
  </si>
  <si>
    <t>GROW WRAP INVESTMENT MENU</t>
  </si>
  <si>
    <t>What are the next steps?</t>
  </si>
  <si>
    <t>We’re ready to help whenever you need us.</t>
  </si>
  <si>
    <t>If you’d like more information, please feel free to:</t>
  </si>
  <si>
    <t>Sector*</t>
  </si>
  <si>
    <t>Provider and Terms</t>
  </si>
  <si>
    <t>Aggregated Limit^</t>
  </si>
  <si>
    <t>Single Limit^</t>
  </si>
  <si>
    <t>^ The ‘Single Limit’ and ‘Aggregate Limit’ is only applicable for the Super and Pension Service.</t>
  </si>
  <si>
    <t>Security Name</t>
  </si>
  <si>
    <t>wrapinvest.com.au</t>
  </si>
  <si>
    <t>Call:</t>
  </si>
  <si>
    <t>Visit:</t>
  </si>
  <si>
    <t>Email:</t>
  </si>
  <si>
    <t>0.09% - 0.13%</t>
  </si>
  <si>
    <t>0.04% - 0.08%</t>
  </si>
  <si>
    <t>OnePath Wholesale Geared Australian Shares Index Trust</t>
  </si>
  <si>
    <t xml:space="preserve">Approved ASX listed securities for the Super &amp; Pension Service only. </t>
  </si>
  <si>
    <t>All ASX listed equity securities are approved for the Investment Service.</t>
  </si>
  <si>
    <t>* Aggregated Limit for the Financials sector is 60% and 40% for all other sectors</t>
  </si>
  <si>
    <t>* Cannot be nominated for Cash Account top ups due to redemption restrictions.</t>
  </si>
  <si>
    <t>ANZ Bank 3 month Term deposit*</t>
  </si>
  <si>
    <t>ANZ Bank 6 month Term deposit*</t>
  </si>
  <si>
    <t>ANZ Bank 12 month Term deposit*</t>
  </si>
  <si>
    <t>Macquarie Bank 1 month Term deposit*</t>
  </si>
  <si>
    <t>Macquarie Bank 3 month Term deposit*</t>
  </si>
  <si>
    <t>Macquarie Bank 6 month Term deposit*</t>
  </si>
  <si>
    <r>
      <t>Macquarie Bank 12 month Term deposit</t>
    </r>
    <r>
      <rPr>
        <b/>
        <sz val="10"/>
        <rFont val="Arial"/>
        <family val="2"/>
      </rPr>
      <t>*</t>
    </r>
  </si>
  <si>
    <t>ANZ Bank 1 month Term deposit*</t>
  </si>
  <si>
    <t>Australian Shares - Smaller Companies</t>
  </si>
  <si>
    <t>AQR Wholesale DELTA Fund - Class 1F*</t>
  </si>
  <si>
    <t>Overall Maximum</t>
  </si>
  <si>
    <t>Overall Minimum</t>
  </si>
  <si>
    <t>AQR Wholesale DELTA Fund - Class 1F</t>
  </si>
  <si>
    <t>DFA0106AU</t>
  </si>
  <si>
    <t>**Dimensional Global Small Company Trust</t>
  </si>
  <si>
    <t>DFA0102AU</t>
  </si>
  <si>
    <t>**Dimensional Global Value Trust</t>
  </si>
  <si>
    <t>Australian Smaller Companies Portfolios</t>
  </si>
  <si>
    <t>Yarra Australian Equities Fund</t>
  </si>
  <si>
    <t>DFA0101AU</t>
  </si>
  <si>
    <t>**Dimensional Australian Value Trust</t>
  </si>
  <si>
    <t>DFA0005AU</t>
  </si>
  <si>
    <t>**Dimensional Global Real Estate Trust</t>
  </si>
  <si>
    <t>UBS Income Solution Fund</t>
  </si>
  <si>
    <t>DFA0002AU</t>
  </si>
  <si>
    <t>**Dimensional Two-Year Diversified Fixed Interest Trust</t>
  </si>
  <si>
    <t>DFA0028AU</t>
  </si>
  <si>
    <t>**Dimensional Global Bond Trust</t>
  </si>
  <si>
    <t>DFA0108AU</t>
  </si>
  <si>
    <t>**Dimensional Five-Year Diversified Fixed Interest Trust</t>
  </si>
  <si>
    <t>Buy/Sell Spread</t>
  </si>
  <si>
    <t>Other</t>
  </si>
  <si>
    <t>Prop</t>
  </si>
  <si>
    <t>Int'l Shares</t>
  </si>
  <si>
    <t>Aust Shares</t>
  </si>
  <si>
    <t>Int'l F.I</t>
  </si>
  <si>
    <t>Aust F.I</t>
  </si>
  <si>
    <t>Product</t>
  </si>
  <si>
    <t/>
  </si>
  <si>
    <t>Asset Allocation</t>
  </si>
  <si>
    <t>WGX</t>
  </si>
  <si>
    <t>Aggregated Limited</t>
  </si>
  <si>
    <t>EconomicSector</t>
  </si>
  <si>
    <t>IssuerName</t>
  </si>
  <si>
    <t>Security</t>
  </si>
  <si>
    <t>CIP</t>
  </si>
  <si>
    <t>CLW</t>
  </si>
  <si>
    <t>ING</t>
  </si>
  <si>
    <t>MYS</t>
  </si>
  <si>
    <t>MyState Limited</t>
  </si>
  <si>
    <t>SOL</t>
  </si>
  <si>
    <t>NABPE</t>
  </si>
  <si>
    <t>ZUR0614AU</t>
  </si>
  <si>
    <t>Zurich Investments Emerging Markets Equity Fund</t>
  </si>
  <si>
    <t>T. Rowe Price Global Equity Fund</t>
  </si>
  <si>
    <t xml:space="preserve">UBS Income Solution Fund </t>
  </si>
  <si>
    <t>Nikko AM Australian Share Wholesale Fund</t>
  </si>
  <si>
    <t>Nikko AM Australian Share Concentrated Fund</t>
  </si>
  <si>
    <t>Important information</t>
  </si>
  <si>
    <t>Separately Managed Accounts (SMAs)</t>
  </si>
  <si>
    <t>Multisector</t>
  </si>
  <si>
    <t>SMABLK05S</t>
  </si>
  <si>
    <t>SMABLK04S</t>
  </si>
  <si>
    <t>SMABLK03S</t>
  </si>
  <si>
    <t>SMABLK02S</t>
  </si>
  <si>
    <t>SMABLK01S</t>
  </si>
  <si>
    <t>Single-sector - Australian Shares</t>
  </si>
  <si>
    <t>SMAANT01S</t>
  </si>
  <si>
    <t>SMAANT02S</t>
  </si>
  <si>
    <t>SMADNR01S</t>
  </si>
  <si>
    <t>SMADNR03S</t>
  </si>
  <si>
    <t>SMAIBB02S</t>
  </si>
  <si>
    <t>SMAPER01S</t>
  </si>
  <si>
    <t>BlackRock iShares Enhanced Strategic Conservative</t>
  </si>
  <si>
    <t>BlackRock iShares Enhanced Strategic Moderate</t>
  </si>
  <si>
    <t>BlackRock iShares Enhanced Strategic Balanced</t>
  </si>
  <si>
    <t>BlackRock iShares Enhanced Strategic Growth</t>
  </si>
  <si>
    <t>BlackRock iShares Enhanced Strategic Aggressive</t>
  </si>
  <si>
    <t>Antares Core Opportunities</t>
  </si>
  <si>
    <t>Antares Dividend Builder</t>
  </si>
  <si>
    <t>DNR Capital Australian Equities High Conviction</t>
  </si>
  <si>
    <t>DNR Capital Australian Equities Income</t>
  </si>
  <si>
    <t>Perpetual Direct Equity Alpha</t>
  </si>
  <si>
    <t>√</t>
  </si>
  <si>
    <t>Minimum Investment</t>
  </si>
  <si>
    <t>Approved Managed Funds, SMAs and Term Deposits</t>
  </si>
  <si>
    <t>Managed Funds – multi-sector funds</t>
  </si>
  <si>
    <t>Managed Funds – single-sector funds</t>
  </si>
  <si>
    <r>
      <t>MLC Wholesale IncomeBuilder Fund</t>
    </r>
    <r>
      <rPr>
        <sz val="10"/>
        <rFont val="Calibri"/>
        <family val="2"/>
      </rPr>
      <t>™</t>
    </r>
  </si>
  <si>
    <t>SMAs - Australian Shares</t>
  </si>
  <si>
    <t>BlackRock iShares Enhanced Strategic Conservative - SMA</t>
  </si>
  <si>
    <t>BlackRock iShares Enhanced Strategic Moderate - SMA</t>
  </si>
  <si>
    <t>BlackRock iShares Enhanced Strategic Balanced - SMA</t>
  </si>
  <si>
    <t>BlackRock iShares Enhanced Strategic Growth - SMA</t>
  </si>
  <si>
    <t>BlackRock iShares Enhanced Strategic Aggressive - SMA</t>
  </si>
  <si>
    <t>** Dimensional funds are not listed on any brochures, but are available to 'accredited' advisers only.</t>
  </si>
  <si>
    <t>Optional Extras: SMA Menu</t>
  </si>
  <si>
    <t>Optional Extras: Extended Managed Fund Menu</t>
  </si>
  <si>
    <t>Janus Henderson Australian Fixed Interest Fund</t>
  </si>
  <si>
    <t xml:space="preserve">Janus Henderson Tactical Income Fund </t>
  </si>
  <si>
    <t>Morningstar Australian Shares Income</t>
  </si>
  <si>
    <t>IOF0045AU</t>
  </si>
  <si>
    <t>Antipodes Global Fund</t>
  </si>
  <si>
    <t>Dexus</t>
  </si>
  <si>
    <t>SIG</t>
  </si>
  <si>
    <t>WAX</t>
  </si>
  <si>
    <t xml:space="preserve">WAM Research Limited </t>
  </si>
  <si>
    <t>MIR</t>
  </si>
  <si>
    <t>Mirrabooka Investments Limited</t>
  </si>
  <si>
    <t>BlackRock Tactical Growth Fund</t>
  </si>
  <si>
    <t>ETL0365AU</t>
  </si>
  <si>
    <t>Eligible Insurance as at the date of issue</t>
  </si>
  <si>
    <t>Insurance Provider</t>
  </si>
  <si>
    <t xml:space="preserve">Insurance Product </t>
  </si>
  <si>
    <t>ABN</t>
  </si>
  <si>
    <t>AFSL</t>
  </si>
  <si>
    <t>Insurer</t>
  </si>
  <si>
    <t>Insurance website</t>
  </si>
  <si>
    <t xml:space="preserve">Before selecting Eligible Insurance on the Investment Menu you should read the current insurance PDS for the relevant insurance product and talk to your financial adviser. </t>
  </si>
  <si>
    <t xml:space="preserve">In adding insurance providers to, or removing insurance providers from the Investment Menu, we have not taken into account your personal financial situation, needs or objectives. In certain circumstances, and as required by the trust deed, we may be required to remove Eligible Insurance from the Investment Menu. In these instances, we may no longer permit you to obtain insurance through the superannuation fund with this insurance provider. </t>
  </si>
  <si>
    <t xml:space="preserve">Please refer to the current Grow Wrap PDS for more information on insurance arrangements available through the superannuation fund. </t>
  </si>
  <si>
    <t>OneCare</t>
  </si>
  <si>
    <t>OneCare website - onepath.com.au</t>
  </si>
  <si>
    <t>HUB</t>
  </si>
  <si>
    <t>IMD</t>
  </si>
  <si>
    <t>Imdex Limited</t>
  </si>
  <si>
    <t>NCK</t>
  </si>
  <si>
    <t>Nick Scali Limited</t>
  </si>
  <si>
    <t>XRO</t>
  </si>
  <si>
    <t xml:space="preserve">ANZ Bank Capital Notes 5 </t>
  </si>
  <si>
    <t>GROW WRAP</t>
  </si>
  <si>
    <t>Macquarie Dynamic Bond Fund</t>
  </si>
  <si>
    <t>Investment Fee~</t>
  </si>
  <si>
    <t>Please refer to the disclosure document of the Eligible Investment for fee information and distribution frequencies. The fee information provided in this Investment Menu is indicative only and we do not warrant or guarantee the accuracy or completeness of information.</t>
  </si>
  <si>
    <t>SSB0061AU</t>
  </si>
  <si>
    <t>Legg Mason Martin Currie Diversified Income Fund</t>
  </si>
  <si>
    <t>ETL0458AU</t>
  </si>
  <si>
    <t xml:space="preserve">PIMCO Income Fund - Wholesale Class </t>
  </si>
  <si>
    <t>AAP0008AU</t>
  </si>
  <si>
    <t>Ausbil 130/30 Focus Fund</t>
  </si>
  <si>
    <t>PIMCO Income Fund - Wholesale Class</t>
  </si>
  <si>
    <t>DHG</t>
  </si>
  <si>
    <t>AX1</t>
  </si>
  <si>
    <t>Exchange Traded Managed Funds (ETMFs)</t>
  </si>
  <si>
    <t>GROW</t>
  </si>
  <si>
    <t>MHG</t>
  </si>
  <si>
    <t>MICH</t>
  </si>
  <si>
    <t>Schroder Real Return Fund</t>
  </si>
  <si>
    <t>Magellan Global Equities Fund (Hedged)</t>
  </si>
  <si>
    <t>Magellan Infrastructure Fund (Hedged)</t>
  </si>
  <si>
    <t>BILL</t>
  </si>
  <si>
    <t>iShares Core Cash ETF</t>
  </si>
  <si>
    <t>IAF</t>
  </si>
  <si>
    <t>Multi Sector</t>
  </si>
  <si>
    <t>VDCO</t>
  </si>
  <si>
    <t>VDBA</t>
  </si>
  <si>
    <t>VDGR</t>
  </si>
  <si>
    <t>VDHG</t>
  </si>
  <si>
    <t>Australian Shares - Income</t>
  </si>
  <si>
    <t>Australian Shares - Specialist</t>
  </si>
  <si>
    <t>AUMF</t>
  </si>
  <si>
    <t>iShares Edge MSCI Australia Multifactor ETF</t>
  </si>
  <si>
    <t>International Shares - Specialist</t>
  </si>
  <si>
    <t>ESTX</t>
  </si>
  <si>
    <t>WDMF</t>
  </si>
  <si>
    <t>iShares Edge MSCI World Multifactor ETF</t>
  </si>
  <si>
    <t>Vanguard Diversified Conservative Index ETF</t>
  </si>
  <si>
    <t>Vanguard Diversified Balanced Index ETF</t>
  </si>
  <si>
    <t>Vanguard Diversified Growth Index ETF</t>
  </si>
  <si>
    <t>Vanguard Diversified High Growth Index ETF</t>
  </si>
  <si>
    <t>CBAPG</t>
  </si>
  <si>
    <t>Westpac Capital Notes 5</t>
  </si>
  <si>
    <t>LOV</t>
  </si>
  <si>
    <t>NWH</t>
  </si>
  <si>
    <t>NRW Holdings Limited</t>
  </si>
  <si>
    <t>NWL</t>
  </si>
  <si>
    <t>PME</t>
  </si>
  <si>
    <t>Pro Medicus Limited</t>
  </si>
  <si>
    <t>WBCPH</t>
  </si>
  <si>
    <t>Pendal Monthly Income Plus Fund</t>
  </si>
  <si>
    <t>Pendal Active Conservative Fund</t>
  </si>
  <si>
    <t>Pendal Balanced Returns Fund</t>
  </si>
  <si>
    <t>Pendal Pure Alpha Fixed Income Fund</t>
  </si>
  <si>
    <t>Pendal Property Investment Fund</t>
  </si>
  <si>
    <t>Pendal Australian Share Fund</t>
  </si>
  <si>
    <t>Pendal Imputation Fund</t>
  </si>
  <si>
    <t>Pendal Ethical Share Fund</t>
  </si>
  <si>
    <t xml:space="preserve">Pendal Smaller Companies Fund </t>
  </si>
  <si>
    <t>Pendal Asian Share Fund</t>
  </si>
  <si>
    <t>PER0260AU</t>
  </si>
  <si>
    <t xml:space="preserve">Perpetual Wholesale Diversified Income Fund </t>
  </si>
  <si>
    <t>Perpetual Wholesale Diversified Income Fund</t>
  </si>
  <si>
    <t>FSF1675AU</t>
  </si>
  <si>
    <t>Janus Henderson Global Natural Resources Fund</t>
  </si>
  <si>
    <t>MQGPC</t>
  </si>
  <si>
    <t>Macquarie Group Capital Notes 3</t>
  </si>
  <si>
    <t>ALX</t>
  </si>
  <si>
    <t>URW</t>
  </si>
  <si>
    <t>Atlas Arteria</t>
  </si>
  <si>
    <t>Aberdeen Standard International Equity Fund</t>
  </si>
  <si>
    <t>Aberdeen Standard Actively Hedged International Equities Fund</t>
  </si>
  <si>
    <t>Aberdeen Standard Asian Opportunities Fund</t>
  </si>
  <si>
    <t>Aberdeen Standard Emerging Opportunities Fund</t>
  </si>
  <si>
    <t>Paradice Global Small Cap Fund</t>
  </si>
  <si>
    <t>Bentham Global Income Fund</t>
  </si>
  <si>
    <t xml:space="preserve">Greencape Broadcap Fund </t>
  </si>
  <si>
    <t>Merlon Australian Share Income Fund</t>
  </si>
  <si>
    <t>IAGPD</t>
  </si>
  <si>
    <t>Insurance Australia Group Capital Notes</t>
  </si>
  <si>
    <t>VEA</t>
  </si>
  <si>
    <t>CUV</t>
  </si>
  <si>
    <t>KGN</t>
  </si>
  <si>
    <t>Kogan.Com Ltd</t>
  </si>
  <si>
    <t>MP1</t>
  </si>
  <si>
    <t>Megaport Limited</t>
  </si>
  <si>
    <t>PNI</t>
  </si>
  <si>
    <t>PNV</t>
  </si>
  <si>
    <t>Polynovo Limited</t>
  </si>
  <si>
    <t>IGB</t>
  </si>
  <si>
    <t>iShares Treasury ETF</t>
  </si>
  <si>
    <t>VACF</t>
  </si>
  <si>
    <t>Vanguard Australian Corporate Fixed Interest Index ETF</t>
  </si>
  <si>
    <t>OZF</t>
  </si>
  <si>
    <t>OZR</t>
  </si>
  <si>
    <t>SPDR S&amp;P/ASX 200 Financials ex A-REITs Fund</t>
  </si>
  <si>
    <t>SPDR S&amp;P/ASX 200 Resource Fund</t>
  </si>
  <si>
    <t>IWLD</t>
  </si>
  <si>
    <t>QMIX</t>
  </si>
  <si>
    <t>WXOZ</t>
  </si>
  <si>
    <t>SPDR MSCI World Quality Mix Fund</t>
  </si>
  <si>
    <t>IHWL</t>
  </si>
  <si>
    <t>WXHG</t>
  </si>
  <si>
    <t>TECH</t>
  </si>
  <si>
    <t>ROBO</t>
  </si>
  <si>
    <t>IXI</t>
  </si>
  <si>
    <t xml:space="preserve">iShares Global Consumer Staples ETF </t>
  </si>
  <si>
    <t>IXJ</t>
  </si>
  <si>
    <t>iShares Global Healthcare ETF</t>
  </si>
  <si>
    <t>GOLD</t>
  </si>
  <si>
    <t>State Street Multi-Asset Builder Fund</t>
  </si>
  <si>
    <t>BHP Group Limited</t>
  </si>
  <si>
    <t>COL</t>
  </si>
  <si>
    <t>HLS</t>
  </si>
  <si>
    <t>NHC</t>
  </si>
  <si>
    <t>CQE</t>
  </si>
  <si>
    <t>INR</t>
  </si>
  <si>
    <t>Ioneer Ltd</t>
  </si>
  <si>
    <t>Karoon Energy Ltd</t>
  </si>
  <si>
    <t>MAQ0404AU</t>
  </si>
  <si>
    <t xml:space="preserve">IFP Global Franchise Fund </t>
  </si>
  <si>
    <t xml:space="preserve">BlackRock Advantage International Equity Fund </t>
  </si>
  <si>
    <t>NABPF</t>
  </si>
  <si>
    <t>NAB Capital Notes 3</t>
  </si>
  <si>
    <t>GSF0008AU</t>
  </si>
  <si>
    <t>Payden Global Income Opportunities Fund</t>
  </si>
  <si>
    <t>BFL0020AU</t>
  </si>
  <si>
    <t>Quay Global Real Estate Fund</t>
  </si>
  <si>
    <t>Epoch Global Equity ShareHolder Yield (Unhedged) Fund</t>
  </si>
  <si>
    <t>Epoch Global Equity ShareHolder Yield (Hedged) Fund</t>
  </si>
  <si>
    <t>AUB</t>
  </si>
  <si>
    <t>JIN</t>
  </si>
  <si>
    <t>RMS</t>
  </si>
  <si>
    <t>A200</t>
  </si>
  <si>
    <t>BetaShares Australian 200 ETF</t>
  </si>
  <si>
    <t>QOZ</t>
  </si>
  <si>
    <t>BetaShares FTSE RAFI Australian 200 ETF</t>
  </si>
  <si>
    <t>NDQ</t>
  </si>
  <si>
    <t>BetaShares NASDAQ 100 ETF</t>
  </si>
  <si>
    <t xml:space="preserve">Fixed Income </t>
  </si>
  <si>
    <t>HBRD</t>
  </si>
  <si>
    <t>BetaShares Active Australian Hybrids Fund</t>
  </si>
  <si>
    <t>QPON</t>
  </si>
  <si>
    <t>BetaShares Australian Bank Senior Floating Rate Bond ETF</t>
  </si>
  <si>
    <t>WBCPI</t>
  </si>
  <si>
    <t>Westpac Capital Notes 6</t>
  </si>
  <si>
    <t>Lazard Global Small Cap Fund W Class</t>
  </si>
  <si>
    <t>CIM0006AU</t>
  </si>
  <si>
    <t xml:space="preserve">Capital New Perspective Fund </t>
  </si>
  <si>
    <t>AMP Capital Ethical Leaders International Share Fund</t>
  </si>
  <si>
    <t>Amcor PLC</t>
  </si>
  <si>
    <t>Magellan High Conviction Trust</t>
  </si>
  <si>
    <t>ANZ01MTHZ</t>
  </si>
  <si>
    <t>ANZ03MTHZ</t>
  </si>
  <si>
    <t>ANZ06MTHZ</t>
  </si>
  <si>
    <t>ANZ12MTHZ</t>
  </si>
  <si>
    <t>MBL01MTHZ</t>
  </si>
  <si>
    <t>MBL03MTHZ</t>
  </si>
  <si>
    <t>MBL06MTHZ</t>
  </si>
  <si>
    <t>MBL12MTHZ</t>
  </si>
  <si>
    <t>Schroder Strategic Growth Fund</t>
  </si>
  <si>
    <t>OnePath Wholesale Global Smaller Companies Trust Class B Units</t>
  </si>
  <si>
    <t>AD8</t>
  </si>
  <si>
    <t>APE</t>
  </si>
  <si>
    <t>BGL</t>
  </si>
  <si>
    <t>CDA</t>
  </si>
  <si>
    <t>Codan Limited</t>
  </si>
  <si>
    <t>CIA</t>
  </si>
  <si>
    <t>CNI</t>
  </si>
  <si>
    <t>DTL</t>
  </si>
  <si>
    <t>Data#3 Limited</t>
  </si>
  <si>
    <t>LIC</t>
  </si>
  <si>
    <t>NIC</t>
  </si>
  <si>
    <t>WAF</t>
  </si>
  <si>
    <t>^ The ‘Single Limit’ is only applicable for the Super and Pension Service.</t>
  </si>
  <si>
    <t>^^ The range of Australian shares listed in the S&amp;P/ASX 100 Index, S&amp;P/ASX 200 Index and S&amp;P/ASX 300 Index in this investment menu are provided as a guide only as the range of Australian shares included in these indices may change on a daily basis.</t>
  </si>
  <si>
    <t>Listed Australian shares – S&amp;P/ASX 100 Index^^</t>
  </si>
  <si>
    <t>Listed Australian shares – S&amp;P/ASX 200 Index^^ (and not in the S&amp;P/ASX 100 Index)</t>
  </si>
  <si>
    <t>Listed Australian shares – S&amp;P/ASX 300 Index^^ (and not in the S&amp;P/ASX 200 Index)</t>
  </si>
  <si>
    <t>SSB0122AU</t>
  </si>
  <si>
    <t xml:space="preserve">Legg Mason Western Asset Australian Bond Fund </t>
  </si>
  <si>
    <t>LAZ0010AU</t>
  </si>
  <si>
    <t xml:space="preserve">Lazard Australian Equity Fund - Wholesale </t>
  </si>
  <si>
    <t>WHT0008AU</t>
  </si>
  <si>
    <t xml:space="preserve">Spheria Australian Small Companies Fund </t>
  </si>
  <si>
    <t>ETL0016AU</t>
  </si>
  <si>
    <t>PIMCO Diversified Fixed Interest Fund - Wholesale Class</t>
  </si>
  <si>
    <t>ETL5525AU</t>
  </si>
  <si>
    <t xml:space="preserve">Colchester Global Government Bond Fund - Class I </t>
  </si>
  <si>
    <t>ACM0009AU</t>
  </si>
  <si>
    <t xml:space="preserve">AB Global Equities Fund </t>
  </si>
  <si>
    <t>ETL0463AU</t>
  </si>
  <si>
    <t>Orbis Global Equity Fund</t>
  </si>
  <si>
    <t>SST0050AU</t>
  </si>
  <si>
    <t>State Street Global Equity Fund</t>
  </si>
  <si>
    <t>BTA0419AU</t>
  </si>
  <si>
    <t xml:space="preserve">Pendal Global Emerging Market Opportunities Fund </t>
  </si>
  <si>
    <t xml:space="preserve">Spheria Australian Smaller Companies Fund </t>
  </si>
  <si>
    <t>Colchester Global Government Bond Fund - Class I</t>
  </si>
  <si>
    <t>AB Global Equities Fund</t>
  </si>
  <si>
    <t>Pendal Global Emerging Markets Opportunities Fund</t>
  </si>
  <si>
    <t>Worley Limited</t>
  </si>
  <si>
    <t>PRN</t>
  </si>
  <si>
    <t>Sims Limited</t>
  </si>
  <si>
    <t>BlackRock Investment Management (Australia) Limited</t>
  </si>
  <si>
    <t>NAB Asset Management Services Limited</t>
  </si>
  <si>
    <t>Onepath Funds Management Limited</t>
  </si>
  <si>
    <t>Pendal Institutional Limted</t>
  </si>
  <si>
    <t>Perpetual Investment Management Limited</t>
  </si>
  <si>
    <t>Russell Investment Management Ltd</t>
  </si>
  <si>
    <t>UBS Asset Management (Australia) Ltd</t>
  </si>
  <si>
    <t>Vanguard Investments Australia Ltd</t>
  </si>
  <si>
    <t>Martin Currie Australia</t>
  </si>
  <si>
    <t>Schroder Investment Management Australia Limited</t>
  </si>
  <si>
    <t>Nikko AM Limited</t>
  </si>
  <si>
    <t>State Street Global Advisors, Australia, Limited</t>
  </si>
  <si>
    <t>Macquarie Investment Management Global Limited</t>
  </si>
  <si>
    <t>Janus Henderson Investors (Australia) Institutional Funds Management Limited</t>
  </si>
  <si>
    <t>PIMCO Australia Pty Limited</t>
  </si>
  <si>
    <t>DFA Australian Ltd</t>
  </si>
  <si>
    <t>T. Rowe Price Australia Ltd</t>
  </si>
  <si>
    <t>Kapstream Capital Pty Limited</t>
  </si>
  <si>
    <t>Bentham Asset Management Pty Ltd</t>
  </si>
  <si>
    <t>JPMorgan Asset Management (Australia) Limited</t>
  </si>
  <si>
    <t xml:space="preserve">Payden and Rygel Global Limited </t>
  </si>
  <si>
    <t>APN Funds Management Ltd</t>
  </si>
  <si>
    <t>SG Hiscock &amp; Company Limited</t>
  </si>
  <si>
    <t>Renaissance Property Securities Pty Ltd</t>
  </si>
  <si>
    <t>RREEF America L.L.C.</t>
  </si>
  <si>
    <t>Quay Global Investors Pty Ltd</t>
  </si>
  <si>
    <t>Resolution Capital Limited</t>
  </si>
  <si>
    <t>CBRE Clarion Securities, LLC</t>
  </si>
  <si>
    <t>Ausbil Investment Management Limited</t>
  </si>
  <si>
    <t>Bennelong Australian Equity Partners Pty Ltd</t>
  </si>
  <si>
    <t xml:space="preserve">FIL Investment Management (Australia) Limited </t>
  </si>
  <si>
    <t>Greencape Capital Pty Ltd</t>
  </si>
  <si>
    <t>Hyperion Asset Management Limited</t>
  </si>
  <si>
    <t>Investors Mutual Limited</t>
  </si>
  <si>
    <t>Lazard Asset Management LLC</t>
  </si>
  <si>
    <t>Alphinity Investment Management Pty Ltd</t>
  </si>
  <si>
    <t>Perennial Value Management Limited</t>
  </si>
  <si>
    <t>Yarra Funds Management Limited</t>
  </si>
  <si>
    <t>Merlon Capital Partners Pty Ltd</t>
  </si>
  <si>
    <t>Plato Investment Management Limited</t>
  </si>
  <si>
    <t>Antares Capital Partners Ltd</t>
  </si>
  <si>
    <t>DNR Capital Pty Ltd</t>
  </si>
  <si>
    <t>Morningstar Investment Management Australia Limited</t>
  </si>
  <si>
    <t>Eley Griffiths Group Pty Ltd</t>
  </si>
  <si>
    <t xml:space="preserve">Investors Mutual Limited </t>
  </si>
  <si>
    <t>OC Funds Management Limited</t>
  </si>
  <si>
    <t>Karara Capital Pty Limited</t>
  </si>
  <si>
    <t>Aberdeen Standard Investments Australia Limited</t>
  </si>
  <si>
    <t>Altrinsic Global Advisers, LLC</t>
  </si>
  <si>
    <t>Antipodes Partners</t>
  </si>
  <si>
    <t>Arrowstreet Capital, Limited Partnership</t>
  </si>
  <si>
    <t>Capital International, Inc.</t>
  </si>
  <si>
    <t xml:space="preserve">Epoch Investment Partners, Inc. </t>
  </si>
  <si>
    <t>Independent Franchise Partners LLP</t>
  </si>
  <si>
    <t>Magellan Asset Management Limited</t>
  </si>
  <si>
    <t>MFS Institutional Advisors, Inc</t>
  </si>
  <si>
    <t>Platinum Investment Management Limited</t>
  </si>
  <si>
    <t>Walter Scott and Partners Limited</t>
  </si>
  <si>
    <t xml:space="preserve">American Century Investment Management, Inc. </t>
  </si>
  <si>
    <t>Lazard Asset Management Pacific Co</t>
  </si>
  <si>
    <t>MFS International Australia Pty Ltd</t>
  </si>
  <si>
    <t>Wells Capital Management</t>
  </si>
  <si>
    <t>Paradice Investment Management Pty Ltd</t>
  </si>
  <si>
    <t>RARE Infrastructure Limited</t>
  </si>
  <si>
    <t>Acadian LLC</t>
  </si>
  <si>
    <t>Stewart Investors</t>
  </si>
  <si>
    <t>AHL Partners LLP</t>
  </si>
  <si>
    <t>Winton Capital Management Limited</t>
  </si>
  <si>
    <t>IGO Limited</t>
  </si>
  <si>
    <t>COF</t>
  </si>
  <si>
    <t>Centuria Office REIT</t>
  </si>
  <si>
    <t>Managed funds – in specie only transfers</t>
  </si>
  <si>
    <t>An in specie transfer allows you to transfer managed funds held outside of Grow Wrap into your Grow Wrap account, provided the previous platform provider where the managed fund was held agrees to facilitate the in specie transfer. For the managed funds with a 'Hard Closed' status (see table below), you're permitted to in specie transfer any existing holding of these managed funds into your Grow Wrap account, but you're not able to make additional investments into these. In addition, managed funds with a ‘Hard Closed’ status cannot be included in automatic investment plans, including any automatic cash management plans (both top-up and sell-down plans). For more information on in specie transfers, please contact your financial adviser.</t>
  </si>
  <si>
    <t>Status on In Specie menu*</t>
  </si>
  <si>
    <t>CRS0001AU</t>
  </si>
  <si>
    <t>Hard Closed</t>
  </si>
  <si>
    <t>FSF0033AU</t>
  </si>
  <si>
    <t>Open</t>
  </si>
  <si>
    <t>MMF0114AU</t>
  </si>
  <si>
    <t>SBC0814AU</t>
  </si>
  <si>
    <t>JBW0016AU</t>
  </si>
  <si>
    <t>AJF0802AU</t>
  </si>
  <si>
    <t>PER0114AU</t>
  </si>
  <si>
    <t>SBC0815AU</t>
  </si>
  <si>
    <t>CRS0002AU</t>
  </si>
  <si>
    <t>BAR0813AU</t>
  </si>
  <si>
    <t>BlackRock Diversified ESG Growth Fund</t>
  </si>
  <si>
    <t>FSF0008AU</t>
  </si>
  <si>
    <t>FSF0498AU</t>
  </si>
  <si>
    <t>AJF0003AU</t>
  </si>
  <si>
    <t>MMF0115AU</t>
  </si>
  <si>
    <t>RFA0815AU</t>
  </si>
  <si>
    <t>PER0063AU</t>
  </si>
  <si>
    <t>Status on in-specie menu</t>
  </si>
  <si>
    <t>Single Limit</t>
  </si>
  <si>
    <t>VAN0020AU</t>
  </si>
  <si>
    <t>Fixed interest</t>
  </si>
  <si>
    <t>AMP0557AU</t>
  </si>
  <si>
    <t>MAQ0061AU</t>
  </si>
  <si>
    <t>Macquarie Australian Fixed Interest Fund</t>
  </si>
  <si>
    <t>LEF0104AU</t>
  </si>
  <si>
    <t>PMC0103AU</t>
  </si>
  <si>
    <t>PM Capital Enhanced Yield Fund</t>
  </si>
  <si>
    <t>SCH0103AU</t>
  </si>
  <si>
    <t>NML0001AU</t>
  </si>
  <si>
    <t>FSF0004AU</t>
  </si>
  <si>
    <t>MLC0263AU</t>
  </si>
  <si>
    <t>LEF0101AU</t>
  </si>
  <si>
    <t>AMP0974AU</t>
  </si>
  <si>
    <t>CRS0003AU</t>
  </si>
  <si>
    <t>PAM0001AU</t>
  </si>
  <si>
    <t xml:space="preserve">Alphinity Australian Share Fund </t>
  </si>
  <si>
    <t>BAR0814AU</t>
  </si>
  <si>
    <t>BlackRock Advantage Australian Equity Fund</t>
  </si>
  <si>
    <t>FSF0003AU</t>
  </si>
  <si>
    <t>DFA0003AU</t>
  </si>
  <si>
    <t>IML0005AU</t>
  </si>
  <si>
    <t>Investors Mutual Equity Income Fund</t>
  </si>
  <si>
    <t>ADV0046AU</t>
  </si>
  <si>
    <t>Maple-Brown Abbott Australian Share Fund</t>
  </si>
  <si>
    <t>LEF0102AU</t>
  </si>
  <si>
    <t>BTA0055AU</t>
  </si>
  <si>
    <t>Pendal Australian Equity Fund</t>
  </si>
  <si>
    <t>WHT0012AU</t>
  </si>
  <si>
    <t>Solaris Core Australian Equity Fund</t>
  </si>
  <si>
    <t>SBC0817AU</t>
  </si>
  <si>
    <t>UBS Australian Share Fund</t>
  </si>
  <si>
    <t>BGL0109AU</t>
  </si>
  <si>
    <t>PER0050AU</t>
  </si>
  <si>
    <t>PMC0100AU</t>
  </si>
  <si>
    <t>PM Capital Global Companies Fund</t>
  </si>
  <si>
    <t>SST0013AU</t>
  </si>
  <si>
    <t>SUNPH</t>
  </si>
  <si>
    <t>Suncorp Capital Notes 3</t>
  </si>
  <si>
    <t>ALD</t>
  </si>
  <si>
    <t>Ampol Limited</t>
  </si>
  <si>
    <t>TPG</t>
  </si>
  <si>
    <t>Waypoint REIT</t>
  </si>
  <si>
    <t>AEF</t>
  </si>
  <si>
    <t>AFG</t>
  </si>
  <si>
    <t>IDX</t>
  </si>
  <si>
    <t>TYR</t>
  </si>
  <si>
    <t>Pendal Sustainable Australian Fixed Interest Fund</t>
  </si>
  <si>
    <t>BTA0507AU</t>
  </si>
  <si>
    <t>HOW0121AU</t>
  </si>
  <si>
    <t>Alphinity Sustainable Share Fund</t>
  </si>
  <si>
    <t>AUG0018AU</t>
  </si>
  <si>
    <t>Australian Ethical Australian Share Fund</t>
  </si>
  <si>
    <t>AUX0021AU</t>
  </si>
  <si>
    <t>IOOF Cash Management Trust</t>
  </si>
  <si>
    <t>PIMCO ESG Global Bond Fund - Wholesale Class</t>
  </si>
  <si>
    <t>PIC6396AU</t>
  </si>
  <si>
    <t>BPF0029AU</t>
  </si>
  <si>
    <t>Bell Global Emerging Companies Fund</t>
  </si>
  <si>
    <t>ETL0171AU</t>
  </si>
  <si>
    <t>SLT2171AU</t>
  </si>
  <si>
    <t>HHA0007AU</t>
  </si>
  <si>
    <t xml:space="preserve">AXA IM Sustainable Equity Fund </t>
  </si>
  <si>
    <t xml:space="preserve">Nanuk New World Fund </t>
  </si>
  <si>
    <t xml:space="preserve">Pengana WHEB Sustainable Impact Fund </t>
  </si>
  <si>
    <t>IOF0081AU</t>
  </si>
  <si>
    <t>Resolution Capital Global Property Securities Fund Series II</t>
  </si>
  <si>
    <t>AUS0071AU</t>
  </si>
  <si>
    <t>Altius Sustainable Bond Fund</t>
  </si>
  <si>
    <t>Pendal Concentrated Global Share Fund No.2</t>
  </si>
  <si>
    <t>OnePath Wholesale Property Securities Trust**</t>
  </si>
  <si>
    <t>OnePath Wholesale Australian Share Trust**</t>
  </si>
  <si>
    <t>OnePath Wholesale Select Leaders Trust**</t>
  </si>
  <si>
    <t>OnePath Wholesale Diversified Fixed Interest Trust**</t>
  </si>
  <si>
    <t>Australian Ethical Australian Share Fund**</t>
  </si>
  <si>
    <t>IOOF Cash Management Trust**</t>
  </si>
  <si>
    <t>OnePath Wholesale Global Smaller Companies Trust Class B Units**</t>
  </si>
  <si>
    <t>Optimix Wholesale Conservative Trust Class B Units**</t>
  </si>
  <si>
    <t>Optimix Wholesale Moderate Trust Class B Units**</t>
  </si>
  <si>
    <t>Optimix Wholesale Balanced Trust Class B Units**</t>
  </si>
  <si>
    <t>Optimix Wholesale High Growth Trust Class B Units**</t>
  </si>
  <si>
    <t>Optimix Wholesale Growth Trust Class B Units**</t>
  </si>
  <si>
    <t>OnePath Tax Effective Income Trust Wholesale Units**</t>
  </si>
  <si>
    <t>OnePath Wholesale Blue Chip Imputation Trust**</t>
  </si>
  <si>
    <t>OnePath Sustainable Investments Wholesale Australian Share Trust**</t>
  </si>
  <si>
    <t>OnePath Wholesale Geared Australian Shares Index Trust**</t>
  </si>
  <si>
    <t>OnePath Wholesale Emerging Companies Trust**</t>
  </si>
  <si>
    <t>OnePath Wholesale Global Emerging Markets Share Trust**</t>
  </si>
  <si>
    <t>OnePath Alternatives Growth Fund**</t>
  </si>
  <si>
    <t>DEU0109AU</t>
  </si>
  <si>
    <t>Ironbark GCM Global Macro Fund</t>
  </si>
  <si>
    <t>First Sentier Wholesale Geared Share Fund</t>
  </si>
  <si>
    <t>First Sentier Wholesale Equity Income Fund</t>
  </si>
  <si>
    <t>Stewart Investors Worldwide Sustainability Fund</t>
  </si>
  <si>
    <t>BENPH</t>
  </si>
  <si>
    <t>BOQPF</t>
  </si>
  <si>
    <t>Bank of Queensland Capital Notes 2</t>
  </si>
  <si>
    <t>Bendigo and Adelaide Bank Capital Notes</t>
  </si>
  <si>
    <t>WBCPJ</t>
  </si>
  <si>
    <t>Westpac Capital Notes 7</t>
  </si>
  <si>
    <t>CMM</t>
  </si>
  <si>
    <t>DDR</t>
  </si>
  <si>
    <t>Dicker Data Limited</t>
  </si>
  <si>
    <t>DEG</t>
  </si>
  <si>
    <t>EVT</t>
  </si>
  <si>
    <t>REH</t>
  </si>
  <si>
    <t>Reece Limited</t>
  </si>
  <si>
    <t>TPW</t>
  </si>
  <si>
    <t>NAB Capital Notes 5</t>
  </si>
  <si>
    <t>NABPH</t>
  </si>
  <si>
    <t>First Sentier Wholesale Global Credit Income Fund</t>
  </si>
  <si>
    <t>First Sentier</t>
  </si>
  <si>
    <t>Vanguard Cash Reserve Fund</t>
  </si>
  <si>
    <t>Fixed Interest - Unconstrained Bond</t>
  </si>
  <si>
    <t xml:space="preserve">Ardea Real Outcome Fund                      </t>
  </si>
  <si>
    <t>HOW0098AU</t>
  </si>
  <si>
    <t>FID0010AU</t>
  </si>
  <si>
    <t>Fidelity Asia Fund</t>
  </si>
  <si>
    <t>AUS0030AU</t>
  </si>
  <si>
    <t>Platypus Australian Equities Fund - Wholesale</t>
  </si>
  <si>
    <t>FAIR</t>
  </si>
  <si>
    <t>BetaShares Australian Sustainability</t>
  </si>
  <si>
    <t>ETHI</t>
  </si>
  <si>
    <t>BetaShares Global Sustainability Leaders</t>
  </si>
  <si>
    <t>QAU</t>
  </si>
  <si>
    <t>ATEC</t>
  </si>
  <si>
    <t>BetaShares S&amp;P/ASX Australian Technology</t>
  </si>
  <si>
    <t>BetaShares Gold Bullion ETF (A$ Hedged)</t>
  </si>
  <si>
    <t>Ardea Real Outcome Fund</t>
  </si>
  <si>
    <t xml:space="preserve">Fidelity Asia Fund                                               </t>
  </si>
  <si>
    <t>Platypus Australian Equities fund - Wholesale</t>
  </si>
  <si>
    <t xml:space="preserve">Australian Unity </t>
  </si>
  <si>
    <t>HFL0104AU</t>
  </si>
  <si>
    <t>FSF0002AU</t>
  </si>
  <si>
    <t>HOW0020AU</t>
  </si>
  <si>
    <t>MAQ0278AU</t>
  </si>
  <si>
    <t>Australian Shares - Imputation</t>
  </si>
  <si>
    <t>MMF0012AU</t>
  </si>
  <si>
    <t>AAP0002AU</t>
  </si>
  <si>
    <t>IML0001AU</t>
  </si>
  <si>
    <t>MAQ0060AU</t>
  </si>
  <si>
    <t>CSA0046AU</t>
  </si>
  <si>
    <t>JPM0008AU</t>
  </si>
  <si>
    <t>BTA0056AU</t>
  </si>
  <si>
    <t>MGL0004AU</t>
  </si>
  <si>
    <t>MLC0261AU</t>
  </si>
  <si>
    <t>NML0348AU</t>
  </si>
  <si>
    <t>SBC0822AU</t>
  </si>
  <si>
    <t xml:space="preserve"> International Shares - Specialist</t>
  </si>
  <si>
    <t>JBW0103AU</t>
  </si>
  <si>
    <t>HOW0002AU</t>
  </si>
  <si>
    <t>PLA0101AU</t>
  </si>
  <si>
    <t>BAR0811AU</t>
  </si>
  <si>
    <t>AMP0255AU</t>
  </si>
  <si>
    <t>AMP0269AU</t>
  </si>
  <si>
    <t>BTA0061AU</t>
  </si>
  <si>
    <t>CMI0105AU</t>
  </si>
  <si>
    <t>MAQ0063AU</t>
  </si>
  <si>
    <t>MGL0011AU</t>
  </si>
  <si>
    <t>Ardea</t>
  </si>
  <si>
    <t>MGOC</t>
  </si>
  <si>
    <t>Magellan Global Fund (Open Class)</t>
  </si>
  <si>
    <t>Ironbark Royal London Concentrated Global Share Fund</t>
  </si>
  <si>
    <t>Perpetual Exact Market Return Fund</t>
  </si>
  <si>
    <t>ClearBridge RARE Infrastructure Value Fund - Hedged</t>
  </si>
  <si>
    <t>ClearBridge RARE Infrastructure Value Fund - Unhedged</t>
  </si>
  <si>
    <t>Schroder Real Return (Managed Fund)</t>
  </si>
  <si>
    <t xml:space="preserve">ClearBridge RARE Infrastructure Value Fund - Hedged </t>
  </si>
  <si>
    <t>Australian Share - Imputation/Equity Income</t>
  </si>
  <si>
    <t>PER0072AU</t>
  </si>
  <si>
    <t>Perpetual Wholesale SHARE-PLUS Long-Short Fund</t>
  </si>
  <si>
    <t>WHT8435AU</t>
  </si>
  <si>
    <t xml:space="preserve">Hyperion Global Growth Companies Fund — Class B </t>
  </si>
  <si>
    <t>WFS0547AU</t>
  </si>
  <si>
    <t>Talaria Global Equity Fund - Hedged (Essentials)</t>
  </si>
  <si>
    <t>Talaria Global Equity Fund - Hedged</t>
  </si>
  <si>
    <t>Yarra Global Small Companies Fund</t>
  </si>
  <si>
    <t>FRT0009AU</t>
  </si>
  <si>
    <t>Franklin Global Growth Fund</t>
  </si>
  <si>
    <t xml:space="preserve">Ironbark GCM Global Macro Fund </t>
  </si>
  <si>
    <t>MQGPE</t>
  </si>
  <si>
    <t>Macquarie Group Capital Notes 5</t>
  </si>
  <si>
    <t xml:space="preserve">Australian Share - Imputation / Equity Income </t>
  </si>
  <si>
    <t>Hyperion Global Growth Companies Fund — Class B</t>
  </si>
  <si>
    <t xml:space="preserve">Yarra Global Small Companies Fund </t>
  </si>
  <si>
    <t>Yarra</t>
  </si>
  <si>
    <t xml:space="preserve">Franklin Templton </t>
  </si>
  <si>
    <t xml:space="preserve">Pinnacle </t>
  </si>
  <si>
    <t>DRR</t>
  </si>
  <si>
    <t>Ironbark</t>
  </si>
  <si>
    <t>Nanuk</t>
  </si>
  <si>
    <t>Orbis</t>
  </si>
  <si>
    <t>Alliance Bernstein</t>
  </si>
  <si>
    <t>Bell</t>
  </si>
  <si>
    <t>CBAPJ</t>
  </si>
  <si>
    <t>IOF0092AU</t>
  </si>
  <si>
    <t>IOF0254AU</t>
  </si>
  <si>
    <t>UFM0051AU</t>
  </si>
  <si>
    <t>IOF0091AU</t>
  </si>
  <si>
    <t>IOOF MultiMix Cash Enhanced Trust**</t>
  </si>
  <si>
    <t>IOOF MultiMix Moderate Growth Trust**</t>
  </si>
  <si>
    <t>IOOF MultiSeries 50 Trust**</t>
  </si>
  <si>
    <t>IOF0094AU</t>
  </si>
  <si>
    <t>IOOF MultiMix Capital Stable Trust**</t>
  </si>
  <si>
    <t>Conservative</t>
  </si>
  <si>
    <t>IOF0096AU</t>
  </si>
  <si>
    <t>IOF0093AU</t>
  </si>
  <si>
    <t>IOOF MultiMix Diversified Fixed Interest Trust**</t>
  </si>
  <si>
    <t>IOOF MultiMix Australian Share Trust**</t>
  </si>
  <si>
    <t>IOOF MultiSeries 70 Trust**</t>
  </si>
  <si>
    <t>IOOF MultiMix Balanced Growth Trust**</t>
  </si>
  <si>
    <t>IOF0255AU</t>
  </si>
  <si>
    <t>IOF0097AU</t>
  </si>
  <si>
    <t>IOOF MultiSeries 90 Trust**</t>
  </si>
  <si>
    <t>IOOF MultiMix Growth Trust**</t>
  </si>
  <si>
    <t>IOF0253AU</t>
  </si>
  <si>
    <t>IOF0095AU</t>
  </si>
  <si>
    <t>IOOF MultiSeries 30 Trust**</t>
  </si>
  <si>
    <t>IOOF MultiMix Conservative Trust**</t>
  </si>
  <si>
    <t>IOF0098AU</t>
  </si>
  <si>
    <t>FID0007AU</t>
  </si>
  <si>
    <t>Fidelity Global Equities Fund</t>
  </si>
  <si>
    <t>IOOF MultiMix International Shares Trust**</t>
  </si>
  <si>
    <t>VEFI</t>
  </si>
  <si>
    <t>Vanguard Ethically Conscious Global Aggregate Bond Index (Hedged) ETF</t>
  </si>
  <si>
    <t>MOAT</t>
  </si>
  <si>
    <t>QUAL</t>
  </si>
  <si>
    <t>HLTH</t>
  </si>
  <si>
    <t>ESGI</t>
  </si>
  <si>
    <t>IOOF Holdings</t>
  </si>
  <si>
    <t>IOF0090AU</t>
  </si>
  <si>
    <t>Life360 Inc.</t>
  </si>
  <si>
    <t>ADH</t>
  </si>
  <si>
    <t>Adairs Limited</t>
  </si>
  <si>
    <t>BRN</t>
  </si>
  <si>
    <t>CHN</t>
  </si>
  <si>
    <t>CRN</t>
  </si>
  <si>
    <t>DBI</t>
  </si>
  <si>
    <t>HMC</t>
  </si>
  <si>
    <t>TLX</t>
  </si>
  <si>
    <t>Buy-Sell Spread~</t>
  </si>
  <si>
    <t xml:space="preserve">This document is issued by: </t>
  </si>
  <si>
    <t>The Grow Wrap Investment Menu is likely to vary over time as it is reviewed regularly, generally on a monthly basis. In adding investments to, or removing investments from the Grow Wrap Investment Menu, we have not taken into account your personal financial situation, needs or objectives. The investment limits applied to individual Eligible Investments on the Grow Wrap Investment Menu are subject to change from time to time at the discretion of the Trustee.</t>
  </si>
  <si>
    <t>1800 095 825</t>
  </si>
  <si>
    <t>service@wrapinvest.com.au</t>
  </si>
  <si>
    <t>The Wrap Invest Cash Account is issued by Macquarie Bank Limited (ABN 46 008 583 542 AFSL 237 502).</t>
  </si>
  <si>
    <t>The information in this document is current as at the date on this document and may be subject to change. For further information, please contact your financial adviser or Customer Services on 1800 095 825.</t>
  </si>
  <si>
    <t>FSF0789AU</t>
  </si>
  <si>
    <t>ETL0060AU</t>
  </si>
  <si>
    <t>BFL3779AU</t>
  </si>
  <si>
    <t xml:space="preserve">Bentham Syndicated Loan Fund </t>
  </si>
  <si>
    <t>FID0021AU</t>
  </si>
  <si>
    <t>BNT0101AU</t>
  </si>
  <si>
    <t>MMC0110AU</t>
  </si>
  <si>
    <t>MAQ0443AU</t>
  </si>
  <si>
    <t>GMO0006AU</t>
  </si>
  <si>
    <t xml:space="preserve">GMO Systematic Global Macro Trust </t>
  </si>
  <si>
    <t>OPS0001AU</t>
  </si>
  <si>
    <t xml:space="preserve">OC Dynamic Equity Fund </t>
  </si>
  <si>
    <t xml:space="preserve">Perpetual Wholesale International Share Fund </t>
  </si>
  <si>
    <t>FSF0978AU</t>
  </si>
  <si>
    <t>IOF0184AU</t>
  </si>
  <si>
    <t>XARO</t>
  </si>
  <si>
    <t xml:space="preserve">ActiveX Ardea Real Outcome Bond Fund </t>
  </si>
  <si>
    <t>ASIA</t>
  </si>
  <si>
    <t>BetaShares Asia Technology Tigers ETF</t>
  </si>
  <si>
    <t>GBND</t>
  </si>
  <si>
    <t>BetaShares Sustainability Leaders Diversified Bond ETF</t>
  </si>
  <si>
    <t>iShares Core MSCI World ex Australia ESG Leaders ETF</t>
  </si>
  <si>
    <t>iShares Core MSCI World ex Australia ESG Leaders (AUD Hedged) ETF</t>
  </si>
  <si>
    <t>Resolution Capital Global Property Securities Fund Series II (Unhedged)</t>
  </si>
  <si>
    <t>Acadian Wholesale Australian Equity Long Short Fund</t>
  </si>
  <si>
    <t xml:space="preserve">Acardian Asset Management </t>
  </si>
  <si>
    <t>Allan Gray Australia Equity Fund</t>
  </si>
  <si>
    <t xml:space="preserve">Allan Gray </t>
  </si>
  <si>
    <t>Bennelong Emerging Companies Fund</t>
  </si>
  <si>
    <t xml:space="preserve">Fidelity Australian Opportunities Fund </t>
  </si>
  <si>
    <t>Hyperion Small Growth Companies Fund</t>
  </si>
  <si>
    <t>Investors Mutual Australian Small Companies</t>
  </si>
  <si>
    <t>Loftus Global Disruption Fund</t>
  </si>
  <si>
    <t xml:space="preserve">Loftus Peak </t>
  </si>
  <si>
    <t>Macquarie Australian Share Fund</t>
  </si>
  <si>
    <t xml:space="preserve">Legg Mason </t>
  </si>
  <si>
    <t>Realindex Australian Smaller Companies Fund - Class A</t>
  </si>
  <si>
    <t>ANZ Bank Capital Notes 6</t>
  </si>
  <si>
    <t>EDV</t>
  </si>
  <si>
    <t>FSF0170AU</t>
  </si>
  <si>
    <t>FirstChoice Wholesale Geared Global Share Fund</t>
  </si>
  <si>
    <t>IYLD</t>
  </si>
  <si>
    <t>iShares Yield Plus ETF</t>
  </si>
  <si>
    <t>EBND</t>
  </si>
  <si>
    <t>VBND</t>
  </si>
  <si>
    <t>VanEck Emerging Income Opportunities Active ETF (Managed Fund)</t>
  </si>
  <si>
    <t>Vanguard Global Aggregated Bond Index (Hedged) ETF</t>
  </si>
  <si>
    <t>REIT</t>
  </si>
  <si>
    <t>AUST</t>
  </si>
  <si>
    <t xml:space="preserve">Betashares Managed Risk Australian Share Fund </t>
  </si>
  <si>
    <t>F100</t>
  </si>
  <si>
    <t>ESPO</t>
  </si>
  <si>
    <t>Betashares FTSE 100 ETF</t>
  </si>
  <si>
    <t>EMKT</t>
  </si>
  <si>
    <t>VAE</t>
  </si>
  <si>
    <t>Vanguard FTSE Asia Ex-Japan Shares Index ETF</t>
  </si>
  <si>
    <t>IFRA</t>
  </si>
  <si>
    <t>MBLPD</t>
  </si>
  <si>
    <t>Macquarie Bank Capital Notes 3</t>
  </si>
  <si>
    <t>**Dimensional Two-Year Sustainability Fixed Interest Trust AUD Class</t>
  </si>
  <si>
    <t>ETL7377AU</t>
  </si>
  <si>
    <t>GQG Partners Global Equity Fund - A Class</t>
  </si>
  <si>
    <t>ETL4207AU</t>
  </si>
  <si>
    <t>GQG Partners Emerging Markets Equity Fund</t>
  </si>
  <si>
    <t>SUNPI</t>
  </si>
  <si>
    <t>Suncorp Capital Notes 4</t>
  </si>
  <si>
    <t>WBCPK</t>
  </si>
  <si>
    <t>Westpac Capital Notes 8</t>
  </si>
  <si>
    <t>^^ The fund manager has included an ‘advised only’ distribution restriction in the Target Market Determination (TMD) issued for this investment option. This investment option is therefore not available for investment for unadvised customers.</t>
  </si>
  <si>
    <t>HOW0053AU</t>
  </si>
  <si>
    <t>Wavestone Dynamic Equity Fund</t>
  </si>
  <si>
    <t>CC Sage Capital Absolute Return Fund </t>
  </si>
  <si>
    <t>CHN5843AU</t>
  </si>
  <si>
    <t>Franklin Australian Absolute Return Bond </t>
  </si>
  <si>
    <t>FRT0027AU</t>
  </si>
  <si>
    <t>Macquarie Australian Small Companies Fund </t>
  </si>
  <si>
    <t>MAQ0454AU</t>
  </si>
  <si>
    <t>WPC0012AU</t>
  </si>
  <si>
    <t>Aberdeen Standard Ex-20 Australia Fund</t>
  </si>
  <si>
    <t>IOOF Specialist Property Fund</t>
  </si>
  <si>
    <t>BetaShares Global Quality Leaders ETF – Currency Hedged </t>
  </si>
  <si>
    <t>HQLT</t>
  </si>
  <si>
    <t>BetaShares Global Quality Leaders ETF </t>
  </si>
  <si>
    <t>Loomis Sayles Global Equity ETF </t>
  </si>
  <si>
    <t>FANG</t>
  </si>
  <si>
    <t>QLTY</t>
  </si>
  <si>
    <t>LSGE</t>
  </si>
  <si>
    <t>Vanguard Global Infrastructure Index ETF </t>
  </si>
  <si>
    <t>VBLD</t>
  </si>
  <si>
    <t>PER0733AU</t>
  </si>
  <si>
    <t>CHN8862AU</t>
  </si>
  <si>
    <t>CC Sage Capital Equity Plus Fund</t>
  </si>
  <si>
    <t>KLS</t>
  </si>
  <si>
    <t>HDN</t>
  </si>
  <si>
    <t>JLG</t>
  </si>
  <si>
    <t>LTR</t>
  </si>
  <si>
    <t>NVX</t>
  </si>
  <si>
    <t>Novonix Limited</t>
  </si>
  <si>
    <t>PDN</t>
  </si>
  <si>
    <t>Paladin Energy Ltd</t>
  </si>
  <si>
    <t>STX</t>
  </si>
  <si>
    <t>VUL</t>
  </si>
  <si>
    <t xml:space="preserve">Channel Capital </t>
  </si>
  <si>
    <t>HHA0002AU</t>
  </si>
  <si>
    <t>PER0556AU</t>
  </si>
  <si>
    <t>USD</t>
  </si>
  <si>
    <t xml:space="preserve">BetaShares U.S Dollar ETF </t>
  </si>
  <si>
    <t>QUS</t>
  </si>
  <si>
    <t xml:space="preserve">BetaShares S&amp;P 500 Equal Weight ETF </t>
  </si>
  <si>
    <t>MQGPD</t>
  </si>
  <si>
    <t>Macquarie Group Capital Notes 4</t>
  </si>
  <si>
    <t xml:space="preserve">Vanguard MSCI Australian Small Companies Index </t>
  </si>
  <si>
    <t>Barrow Hanley Global Share Fund</t>
  </si>
  <si>
    <t>International Shares - Ethical</t>
  </si>
  <si>
    <t>WPR</t>
  </si>
  <si>
    <t>DXI</t>
  </si>
  <si>
    <t>SST0057AU</t>
  </si>
  <si>
    <t>PPL0036AU</t>
  </si>
  <si>
    <t>CBAPK</t>
  </si>
  <si>
    <t xml:space="preserve">CommBank PERLS XIV Capital Notes </t>
  </si>
  <si>
    <t>ANZ Bank Capital Notes 7</t>
  </si>
  <si>
    <t>HACK</t>
  </si>
  <si>
    <t>BetaShares Global Cybersecurity ETF</t>
  </si>
  <si>
    <t>ACDC</t>
  </si>
  <si>
    <t>MHHT</t>
  </si>
  <si>
    <t>QSML</t>
  </si>
  <si>
    <t>VISM</t>
  </si>
  <si>
    <t>VanEck MSCI International Small Companies Quality ETF</t>
  </si>
  <si>
    <t>Vanguard MSCI International Small Companies Index ETF</t>
  </si>
  <si>
    <t>FUEL</t>
  </si>
  <si>
    <t>BetaShares Global Energy Companies ETF - Currency Hedged</t>
  </si>
  <si>
    <t>CLNE</t>
  </si>
  <si>
    <t>VanEck Global Clean Energy ETF</t>
  </si>
  <si>
    <t>ZIP</t>
  </si>
  <si>
    <t>ABB</t>
  </si>
  <si>
    <t>JDO</t>
  </si>
  <si>
    <t>MAF</t>
  </si>
  <si>
    <t>PWH</t>
  </si>
  <si>
    <t>Pwr Holdings Limited</t>
  </si>
  <si>
    <t>SDR</t>
  </si>
  <si>
    <t>Investment Fees &amp; Costs (incl. performance fees)~ (% p.a.)</t>
  </si>
  <si>
    <t>Performance Fees~
(% p.a.)</t>
  </si>
  <si>
    <t>Gross Transaction Costs~
(% p.a.)</t>
  </si>
  <si>
    <t>Transaction costs~
(% p.a.)</t>
  </si>
  <si>
    <t>BFL0002AU</t>
  </si>
  <si>
    <t>NABPI</t>
  </si>
  <si>
    <t>NAB Capital Notes 6</t>
  </si>
  <si>
    <t>** This investment is part of the Insignia Financial Group of companies comprising Insignia Financial Limited ABN 49 100 103 722 and its related bodies corporate (Insignia).</t>
  </si>
  <si>
    <t>Zurich Australia Limited</t>
  </si>
  <si>
    <t>92 000 010 195</t>
  </si>
  <si>
    <t>MQGPF</t>
  </si>
  <si>
    <t>Macquarie Group Capital Notes 6</t>
  </si>
  <si>
    <t>TLC</t>
  </si>
  <si>
    <t>WDS</t>
  </si>
  <si>
    <t>RFA0059AU</t>
  </si>
  <si>
    <t>VAN0024AU</t>
  </si>
  <si>
    <t>ACM0006AU</t>
  </si>
  <si>
    <t>AAP3656AU</t>
  </si>
  <si>
    <t>Perpetual Balanced Growth Fund</t>
  </si>
  <si>
    <t>Perpetual Diversified Growth Fund</t>
  </si>
  <si>
    <t>PIM4806AU</t>
  </si>
  <si>
    <t>NNUK</t>
  </si>
  <si>
    <t>BOQPG</t>
  </si>
  <si>
    <t>Bank of Queensland Capital Notes 3</t>
  </si>
  <si>
    <t>CBAPL</t>
  </si>
  <si>
    <t xml:space="preserve">CommBank PERLS XV Capital Notes </t>
  </si>
  <si>
    <t>EVT Limited</t>
  </si>
  <si>
    <t>ACL</t>
  </si>
  <si>
    <t>BOE</t>
  </si>
  <si>
    <t>Boss Energy Ltd</t>
  </si>
  <si>
    <t>DYL</t>
  </si>
  <si>
    <t>Deep Yellow Limited</t>
  </si>
  <si>
    <t>MGH</t>
  </si>
  <si>
    <t>NEU</t>
  </si>
  <si>
    <t>OFX</t>
  </si>
  <si>
    <t>Perenti Limited</t>
  </si>
  <si>
    <t>PXA</t>
  </si>
  <si>
    <t>VNT</t>
  </si>
  <si>
    <t>AGVT</t>
  </si>
  <si>
    <t>BetaShares Australian Government Bond ETF</t>
  </si>
  <si>
    <t>GGOV</t>
  </si>
  <si>
    <t>BetaShares US Treasury Bond 20+ Year (Hedged) ETF</t>
  </si>
  <si>
    <t>IHHY</t>
  </si>
  <si>
    <t>iShares Global High Yield Bond (Hedged) ETF</t>
  </si>
  <si>
    <t>IHEB</t>
  </si>
  <si>
    <t>iShares J.P Morgan USD Emerging Markets Bond (Hedged) ETF</t>
  </si>
  <si>
    <t>CBAPI</t>
  </si>
  <si>
    <t xml:space="preserve">CommBank PERLS XII Capital Notes </t>
  </si>
  <si>
    <t>IAGPE</t>
  </si>
  <si>
    <t>WBCPL</t>
  </si>
  <si>
    <t xml:space="preserve">CommBank PERLS X Capital Notes </t>
  </si>
  <si>
    <t xml:space="preserve">CommBank PERLS XIII Capital Notes </t>
  </si>
  <si>
    <t>Insurance Australia Group Capital Notes 2</t>
  </si>
  <si>
    <t>NAB Subordinated Notes 2</t>
  </si>
  <si>
    <t>Westpac Capital Notes 9</t>
  </si>
  <si>
    <t>SMAMLC01S</t>
  </si>
  <si>
    <t>SMAMLC02S</t>
  </si>
  <si>
    <t>SMAMLC03S</t>
  </si>
  <si>
    <t>SMAMLC04S</t>
  </si>
  <si>
    <t>SMAMLC05S</t>
  </si>
  <si>
    <t>SMAMLC06S</t>
  </si>
  <si>
    <t>RGN</t>
  </si>
  <si>
    <t>Region Group</t>
  </si>
  <si>
    <t>HMC Capital Limited</t>
  </si>
  <si>
    <t>HLI</t>
  </si>
  <si>
    <t>Helia Group Limited</t>
  </si>
  <si>
    <t>CNA0805AU</t>
  </si>
  <si>
    <t>AN3PH</t>
  </si>
  <si>
    <t>AN3PI</t>
  </si>
  <si>
    <t>AN3PJ</t>
  </si>
  <si>
    <t>VanEck MSCI International Quality ETF</t>
  </si>
  <si>
    <t>VanEck FTSE International Property (Hedged) ETF</t>
  </si>
  <si>
    <t>VanEck Morningstar Wide Moat ETF</t>
  </si>
  <si>
    <t>VanEck Video Gaming and Esports ETF</t>
  </si>
  <si>
    <t>VanEck MSCI Multifactor Emerging Markets Equity ETF</t>
  </si>
  <si>
    <t>VanEck FTSE Global Infrastructure (Hedged) ETF</t>
  </si>
  <si>
    <t>VanEck Global Healthcare Leaders ETF</t>
  </si>
  <si>
    <t>VanEck MSCI International Sustainable Equity ETF</t>
  </si>
  <si>
    <t>SPDR S&amp;P/ASX 200</t>
  </si>
  <si>
    <t>SPDR S&amp;P/ASX 50</t>
  </si>
  <si>
    <t>AN3PK</t>
  </si>
  <si>
    <t>ANZ Bank Capital Notes 8</t>
  </si>
  <si>
    <t>CGFPD</t>
  </si>
  <si>
    <t>Challenger Capital Notes 4</t>
  </si>
  <si>
    <t>ADT</t>
  </si>
  <si>
    <t>EBO</t>
  </si>
  <si>
    <t>FPR</t>
  </si>
  <si>
    <t>RIC</t>
  </si>
  <si>
    <t>RSG</t>
  </si>
  <si>
    <t>SLX</t>
  </si>
  <si>
    <t>WBT</t>
  </si>
  <si>
    <t>Weebit Nano Ltd</t>
  </si>
  <si>
    <t>CBAPM</t>
  </si>
  <si>
    <t xml:space="preserve">CommBank PERLS XVI Capital Notes </t>
  </si>
  <si>
    <t>MAQ0058AU</t>
  </si>
  <si>
    <t>Australian Shares - Concentrated</t>
  </si>
  <si>
    <t>FSF0079AU</t>
  </si>
  <si>
    <t>abrdn Multi-Asset Real Return Fund (Class A)</t>
  </si>
  <si>
    <r>
      <rPr>
        <sz val="10"/>
        <rFont val="Calibri"/>
        <family val="2"/>
      </rPr>
      <t>¹</t>
    </r>
    <r>
      <rPr>
        <sz val="10"/>
        <rFont val="Arial"/>
        <family val="2"/>
      </rPr>
      <t xml:space="preserve"> Hard Closed managed funds cannot receive additional investments or be included in automatic investment plans, including any automatic cash management plans (both top-up and sell-down plans).</t>
    </r>
  </si>
  <si>
    <r>
      <t>BlackRock Diversified ESG Stable Fund</t>
    </r>
    <r>
      <rPr>
        <sz val="10"/>
        <rFont val="Calibri"/>
        <family val="2"/>
      </rPr>
      <t>¹</t>
    </r>
  </si>
  <si>
    <t>Yarra Income Plus Fund¹</t>
  </si>
  <si>
    <t>abrdn Multi-Asset Income Fund¹</t>
  </si>
  <si>
    <t>Macquarie Master Balanced Fund¹</t>
  </si>
  <si>
    <t>Martin Currie Diversified Growth Fund¹</t>
  </si>
  <si>
    <t>Pendal Active Balanced Fund¹</t>
  </si>
  <si>
    <t>Macquarie Corporate Bond Fund (Class A)¹</t>
  </si>
  <si>
    <t>Schroder Absolute Return Income Fund¹</t>
  </si>
  <si>
    <t>Colonial FS Wholesale Index Property Securities Fund¹</t>
  </si>
  <si>
    <t>Macquarie Australian Real Estate Fund (Class A)¹</t>
  </si>
  <si>
    <t>Macquarie Australian Listed Real Estate Fund (Class O Units)¹</t>
  </si>
  <si>
    <t>Macquarie Master Property Securities Fund¹</t>
  </si>
  <si>
    <t>Macquarie Global Listed Real Estate Fund (Class A)¹</t>
  </si>
  <si>
    <t>Macquarie Australian Equities Fund¹</t>
  </si>
  <si>
    <t>WaveStone Australian Share Fund¹</t>
  </si>
  <si>
    <t>OnePath Blue Chip Imputation Trust**¹</t>
  </si>
  <si>
    <t>Lazard Select Australian Equity Fund¹</t>
  </si>
  <si>
    <t>AMP Capital Wholesale Global Equity Value Fund¹</t>
  </si>
  <si>
    <t>BlackRock Advantage Hedged International Equity Fund¹</t>
  </si>
  <si>
    <t>State Street International Equities Index Trust¹</t>
  </si>
  <si>
    <t>UBS International Share Fund¹</t>
  </si>
  <si>
    <t>Platinum International Technology Fund¹</t>
  </si>
  <si>
    <t>Fulcrum Diversified Investment Fund¹</t>
  </si>
  <si>
    <t>GLPR</t>
  </si>
  <si>
    <t>iShares Core FTSE Global Property Ex Australia (AUD Hedged) ETF</t>
  </si>
  <si>
    <t>iShares Core FTSE Global Infrastructure (AUD Hedged) ETF</t>
  </si>
  <si>
    <t>GLIN</t>
  </si>
  <si>
    <t>NABPJ</t>
  </si>
  <si>
    <t>NAB Capital Notes 7</t>
  </si>
  <si>
    <t>OnePath Multi Asset Income Trust** ¹ ³</t>
  </si>
  <si>
    <r>
      <t>Pendal Property Securities Fund</t>
    </r>
    <r>
      <rPr>
        <sz val="10"/>
        <rFont val="Calibri"/>
        <family val="2"/>
      </rPr>
      <t>¹</t>
    </r>
  </si>
  <si>
    <t>NUGG</t>
  </si>
  <si>
    <t>VanEck Gold Bullion ETF</t>
  </si>
  <si>
    <t>USTB</t>
  </si>
  <si>
    <t>Global X US Treasury Bond ETF</t>
  </si>
  <si>
    <t>TBIL</t>
  </si>
  <si>
    <t>VanEck 1-3 Month US Treasury Bond ETF</t>
  </si>
  <si>
    <r>
      <t>UBS Defensive Investment Fund</t>
    </r>
    <r>
      <rPr>
        <b/>
        <sz val="10"/>
        <rFont val="Calibri"/>
        <family val="2"/>
      </rPr>
      <t>¹</t>
    </r>
  </si>
  <si>
    <r>
      <t>UBS Balanced Investment Fund</t>
    </r>
    <r>
      <rPr>
        <b/>
        <sz val="10"/>
        <rFont val="Calibri"/>
        <family val="2"/>
      </rPr>
      <t>¹</t>
    </r>
  </si>
  <si>
    <r>
      <t xml:space="preserve">MLC Wholesale Global Share Fund**¹ </t>
    </r>
    <r>
      <rPr>
        <sz val="10"/>
        <rFont val="Calibri"/>
        <family val="2"/>
      </rPr>
      <t>⁴</t>
    </r>
  </si>
  <si>
    <t>Barrow Hanley Concentrated Global Share Fund No.3¹</t>
  </si>
  <si>
    <t xml:space="preserve">Consumer Staples </t>
  </si>
  <si>
    <t xml:space="preserve">Utilities </t>
  </si>
  <si>
    <t xml:space="preserve">Materials </t>
  </si>
  <si>
    <t xml:space="preserve">Energy </t>
  </si>
  <si>
    <t xml:space="preserve">Consumer Discretionary </t>
  </si>
  <si>
    <t xml:space="preserve">Industrials </t>
  </si>
  <si>
    <t xml:space="preserve">Information Technology </t>
  </si>
  <si>
    <t xml:space="preserve">Financials </t>
  </si>
  <si>
    <t xml:space="preserve">Health Care </t>
  </si>
  <si>
    <t xml:space="preserve">Communication Services </t>
  </si>
  <si>
    <t xml:space="preserve">Real Estate </t>
  </si>
  <si>
    <t>GMD</t>
  </si>
  <si>
    <t>LNW</t>
  </si>
  <si>
    <t>A4N</t>
  </si>
  <si>
    <t>ABG</t>
  </si>
  <si>
    <t>Abacus Group</t>
  </si>
  <si>
    <t>ASK</t>
  </si>
  <si>
    <t>CTT</t>
  </si>
  <si>
    <t>EMR</t>
  </si>
  <si>
    <t>Emerald Resources NL</t>
  </si>
  <si>
    <t>HCW</t>
  </si>
  <si>
    <t>MAQ</t>
  </si>
  <si>
    <t>PMT</t>
  </si>
  <si>
    <t>QRI</t>
  </si>
  <si>
    <t>Qualitas Real Estate Income Fund</t>
  </si>
  <si>
    <t>SMR</t>
  </si>
  <si>
    <t>VSL</t>
  </si>
  <si>
    <t>FLOT</t>
  </si>
  <si>
    <t>VanEck Australian Floating Rate ETF</t>
  </si>
  <si>
    <t>VVLU</t>
  </si>
  <si>
    <t>Vanguard Global Value Equity Active ETF (Managed Fund)</t>
  </si>
  <si>
    <t>WBCPM</t>
  </si>
  <si>
    <t>Westpac Capital Notes 10</t>
  </si>
  <si>
    <t>First Sentier Property Securities Fund¹</t>
  </si>
  <si>
    <t>First Sentier Australian Share Fund¹</t>
  </si>
  <si>
    <t>First Sentier Imputation Fund</t>
  </si>
  <si>
    <t>Global X Physical Gold</t>
  </si>
  <si>
    <t>Dimensional Australian Core Equity Trust</t>
  </si>
  <si>
    <t>Ironbark DWS Global Property Securities Fund¹</t>
  </si>
  <si>
    <t xml:space="preserve"> -  OnePath Custodians Pty Limited (Trustee) (ABN 12 008 508 496, RSE L0000673, AFSL 238346) as the Trustee of the Grow Wrap Super and Pension Service</t>
  </si>
  <si>
    <t xml:space="preserve"> -  IOOF Investment Services Ltd (Operator) (ABN 80 007 350 405, AFSL 230703) as the Operator of the Grow Wrap Investmemt Service</t>
  </si>
  <si>
    <t>This document is issued by OnePath Custodians Pty Limited (Trustee) (ABN 12 008 508 496, RSE L0000673, AFSL 238346) for the Grow Wrap Super and Pension Service and IOOF Investment Services Ltd (Operator) (ABN 80 007 350 405, AFSL 230703) for the Grow Wrap Investment Service. The Trustee and Operator are part of the Insignia Financial Group comprising Insignia Financial Ltd ABN 49 100 103 722 and its related bodies corporate (Insignia Financial Group). Neither the Trustee, the Operator, nor any other related or associated company guarantee the repayment of capital, the performance of, or any rate of return of the investment. The investment is subject to investment risks and other risks, including delays in the repayment of principal and loss of income or principal invested. Past performance is not an indication of future performance.</t>
  </si>
  <si>
    <t xml:space="preserve">The information provided is of a general nature and does not take into account your personal needs, financial circumstances or objectives. Before acting on this information, you must consider the appropriateness of the information, having regard to your needs, financial circumstances and objectives. You must also read the relevant PDS or IDPS Guide, this information and any other current disclosure documents, including the relevant Target Market Determination, which are available by calling Customer Services on 1800 095 825 or visiting wrapinvest.com.au before making any investment decision. </t>
  </si>
  <si>
    <t>BHYB</t>
  </si>
  <si>
    <t>Betashares Australian Major Bank Hybrids Index ETF</t>
  </si>
  <si>
    <t>Global X Battery Tech &amp; Lithium ETF</t>
  </si>
  <si>
    <t>Global X Euro Stoxx 50 ETF</t>
  </si>
  <si>
    <t>Global X Morningstar Global Technology ETF</t>
  </si>
  <si>
    <t>Global X ROBO Global Robotics and Automation ETF</t>
  </si>
  <si>
    <t>Global X S&amp;P/ASX 200 High Dividend ETF</t>
  </si>
  <si>
    <t>Global X S&amp;P 500 High Yield Low Volatility ETF</t>
  </si>
  <si>
    <t>ETL8155AU</t>
  </si>
  <si>
    <t>NEM</t>
  </si>
  <si>
    <t>Newmont Corporation</t>
  </si>
  <si>
    <t>AN3PL</t>
  </si>
  <si>
    <t>ANZ Bank Capital Notes 9</t>
  </si>
  <si>
    <r>
      <t xml:space="preserve">OnePath Wholesale Capital Stable Trust** ³ </t>
    </r>
    <r>
      <rPr>
        <sz val="10"/>
        <rFont val="Calibri"/>
        <family val="2"/>
      </rPr>
      <t>¹</t>
    </r>
  </si>
  <si>
    <r>
      <t xml:space="preserve">OnePath Wholesale Balanced Trust** ³ </t>
    </r>
    <r>
      <rPr>
        <sz val="10"/>
        <rFont val="Calibri"/>
        <family val="2"/>
      </rPr>
      <t>¹</t>
    </r>
  </si>
  <si>
    <r>
      <t xml:space="preserve">OnePath Wholesale Managed Growth Trust** </t>
    </r>
    <r>
      <rPr>
        <sz val="10"/>
        <rFont val="Calibri"/>
        <family val="2"/>
      </rPr>
      <t>¹</t>
    </r>
    <r>
      <rPr>
        <sz val="10"/>
        <rFont val="Arial"/>
        <family val="2"/>
      </rPr>
      <t xml:space="preserve"> ³</t>
    </r>
  </si>
  <si>
    <r>
      <t>Optimix Wholesale Australian Fixed Interest Trust (Class B)**</t>
    </r>
    <r>
      <rPr>
        <sz val="10"/>
        <rFont val="Calibri"/>
        <family val="2"/>
      </rPr>
      <t>¹</t>
    </r>
  </si>
  <si>
    <r>
      <t>Optimix Wholesale Australian Property Securities Trust (Class B)**</t>
    </r>
    <r>
      <rPr>
        <sz val="10"/>
        <rFont val="Calibri"/>
        <family val="2"/>
      </rPr>
      <t>¹</t>
    </r>
  </si>
  <si>
    <r>
      <t xml:space="preserve">Optimix Wholesale Australian Share Trust (Class B)** </t>
    </r>
    <r>
      <rPr>
        <sz val="10"/>
        <rFont val="Calibri"/>
        <family val="2"/>
      </rPr>
      <t>¹</t>
    </r>
  </si>
  <si>
    <r>
      <rPr>
        <vertAlign val="superscript"/>
        <sz val="10"/>
        <rFont val="Arial"/>
        <family val="2"/>
      </rPr>
      <t>#</t>
    </r>
    <r>
      <rPr>
        <sz val="10"/>
        <rFont val="Arial"/>
        <family val="2"/>
      </rPr>
      <t>Closed for IDPS. Available for investment in super and pension only</t>
    </r>
  </si>
  <si>
    <t>MLC Wholesale Property Securities Fund**#</t>
  </si>
  <si>
    <r>
      <rPr>
        <vertAlign val="superscript"/>
        <sz val="10"/>
        <rFont val="Arial"/>
        <family val="2"/>
      </rPr>
      <t>#</t>
    </r>
    <r>
      <rPr>
        <sz val="10"/>
        <rFont val="Arial"/>
        <family val="2"/>
      </rPr>
      <t>Closed for IDPS. Available for investment in super and pension only</t>
    </r>
  </si>
  <si>
    <r>
      <rPr>
        <vertAlign val="superscript"/>
        <sz val="10"/>
        <rFont val="Arial"/>
        <family val="2"/>
      </rPr>
      <t>##</t>
    </r>
    <r>
      <rPr>
        <sz val="10"/>
        <rFont val="Arial"/>
        <family val="2"/>
      </rPr>
      <t>Only available through the Grow Wrap Investment Service and not available to Super and Pension members.</t>
    </r>
  </si>
  <si>
    <t>BENPI</t>
  </si>
  <si>
    <t xml:space="preserve">Bendigo and Adelaide Bank Capital Notes 2 </t>
  </si>
  <si>
    <t>IAGPF</t>
  </si>
  <si>
    <t>Insurance Australia Group Limited Capital Notes 3</t>
  </si>
  <si>
    <t>SUBD</t>
  </si>
  <si>
    <t>VanEck Australian Subordinated Debt ETF</t>
  </si>
  <si>
    <r>
      <t xml:space="preserve">Rebates on investment fees and costs may be available on some of the Eligible Investments. These rebates have generally been individually negotiated by the Trustee and Operator with the product issuers. There may be instances where a product issuer offers a rebate outside of what we have negotiated, which may not appear in this Investment Menu, but further information will generally be available in the PDS for the relevant Eligible Investment. Rebates, where applicable, will be paid into your Cash Account. The frequency of any applicable rebate payment is determined by the product issuers of the Eligible Investments. </t>
    </r>
    <r>
      <rPr>
        <b/>
        <sz val="10"/>
        <rFont val="Arial"/>
        <family val="2"/>
      </rPr>
      <t>Please note:</t>
    </r>
    <r>
      <rPr>
        <sz val="10"/>
        <rFont val="Arial"/>
        <family val="2"/>
      </rPr>
      <t xml:space="preserve"> Rebates may change or cease to be offered without prior notice to you. For further information on rebates, please refer to the Grow Wrap PDS or IDPS Guide.</t>
    </r>
  </si>
  <si>
    <t>Rebate&gt; (%/Range)</t>
  </si>
  <si>
    <t>&gt; Rebates may change or cease to be offered without prior notice to you.</t>
  </si>
  <si>
    <t>PIM7590AU</t>
  </si>
  <si>
    <t>The A2 Milk Company Limited</t>
  </si>
  <si>
    <t>Aristocrat Leisure Limited</t>
  </si>
  <si>
    <t>ALS Limited</t>
  </si>
  <si>
    <t>ANZ Group Holdings Limited</t>
  </si>
  <si>
    <t>Aurizon Holdings Limited</t>
  </si>
  <si>
    <t>Bendigo and Adelaide Bank Limited</t>
  </si>
  <si>
    <t>Bank of Queensland Limited</t>
  </si>
  <si>
    <t>BlueScope Steel Limited</t>
  </si>
  <si>
    <t>CAR Group Limited</t>
  </si>
  <si>
    <t>Commonwealth Bank of Australia</t>
  </si>
  <si>
    <t>Coles Group Limited</t>
  </si>
  <si>
    <t>Computershare Limited</t>
  </si>
  <si>
    <t>Cleanaway Waste Management Limited</t>
  </si>
  <si>
    <t>Domino's Pizza Enterprises Limited</t>
  </si>
  <si>
    <t>Endeavour Group Limited</t>
  </si>
  <si>
    <t>Evolution Mining Limited</t>
  </si>
  <si>
    <t>Flight Centre Travel Group Limited</t>
  </si>
  <si>
    <t>Fortescue Ltd</t>
  </si>
  <si>
    <t>Fisher &amp; Paykel Healthcare Corporation Limited</t>
  </si>
  <si>
    <t>Insurance Australia Group Limited</t>
  </si>
  <si>
    <t>Idp Education Limited</t>
  </si>
  <si>
    <t>Iluka Resources Limited</t>
  </si>
  <si>
    <t>James Hardie Industries PLC</t>
  </si>
  <si>
    <t>Liontown Resources Limited</t>
  </si>
  <si>
    <t>Lynas Rare Earths Limited</t>
  </si>
  <si>
    <t>Mineral Resources Limited</t>
  </si>
  <si>
    <t>Medibank Private Limited</t>
  </si>
  <si>
    <t>Macquarie Group Limited</t>
  </si>
  <si>
    <t>National Australia Bank Limited</t>
  </si>
  <si>
    <t>Nine Entertainment Co. Holdings Limited</t>
  </si>
  <si>
    <t>Northern Star Resources Ltd</t>
  </si>
  <si>
    <t>Origin Energy Limited</t>
  </si>
  <si>
    <t>Pilbara Minerals Limited</t>
  </si>
  <si>
    <t>Qantas Airways Limited</t>
  </si>
  <si>
    <t>QBE Insurance Group Limited</t>
  </si>
  <si>
    <t>Qube Holdings Limited</t>
  </si>
  <si>
    <t>REA Group Ltd</t>
  </si>
  <si>
    <t>Ramsay Health Care Limited</t>
  </si>
  <si>
    <t>Reliance Worldwide Corporation Limited</t>
  </si>
  <si>
    <t>Scentre Group</t>
  </si>
  <si>
    <t>Steadfast Group Limited</t>
  </si>
  <si>
    <t>Sonic Healthcare Limited</t>
  </si>
  <si>
    <t>Washington H Soul Pattinson &amp; Company Limited</t>
  </si>
  <si>
    <t>Santos Limited</t>
  </si>
  <si>
    <t>Suncorp Group Limited</t>
  </si>
  <si>
    <t>The Lottery Corporation Limited</t>
  </si>
  <si>
    <t>Telstra Group Limited</t>
  </si>
  <si>
    <t>Technology One Limited</t>
  </si>
  <si>
    <t>Treasury Wine Estates Limited</t>
  </si>
  <si>
    <t>Westpac Banking Corporation</t>
  </si>
  <si>
    <t>Woodside Energy Group Ltd</t>
  </si>
  <si>
    <t>Whitehaven Coal Limited</t>
  </si>
  <si>
    <t>Woolworths Group Limited</t>
  </si>
  <si>
    <t>WiseTech Global Limited</t>
  </si>
  <si>
    <t>Xero Limited</t>
  </si>
  <si>
    <t>Audinate Group Limited</t>
  </si>
  <si>
    <t>Auckland International Airport Limited</t>
  </si>
  <si>
    <t>Eagers Automotive Limited</t>
  </si>
  <si>
    <t>ARB Corporation Limited</t>
  </si>
  <si>
    <t>AUB Group Limited</t>
  </si>
  <si>
    <t>Bega Cheese Limited</t>
  </si>
  <si>
    <t>Bellevue Gold Limited</t>
  </si>
  <si>
    <t>Breville Group Limited</t>
  </si>
  <si>
    <t>Credit Corp Group Limited</t>
  </si>
  <si>
    <t>Champion Iron Limited</t>
  </si>
  <si>
    <t>Centuria Industrial REIT</t>
  </si>
  <si>
    <t>Collins Foods Limited</t>
  </si>
  <si>
    <t>Charter Hall Long Wale REIT</t>
  </si>
  <si>
    <t>Capricorn Metals Ltd</t>
  </si>
  <si>
    <t>Centuria Capital Group</t>
  </si>
  <si>
    <t>Charter Hall Social Infrastructure REIT</t>
  </si>
  <si>
    <t>Charter Hall Retail REIT</t>
  </si>
  <si>
    <t>Coronado Global Resources Inc.</t>
  </si>
  <si>
    <t>Corporate Travel Management Limited</t>
  </si>
  <si>
    <t>De Grey Mining Limited</t>
  </si>
  <si>
    <t>Domain Holdings Australia Limited</t>
  </si>
  <si>
    <t>Deterra Royalties Limited</t>
  </si>
  <si>
    <t>Fletcher Building Limited</t>
  </si>
  <si>
    <t>Genesis Minerals Limited</t>
  </si>
  <si>
    <t>Gold Road Resources Limited</t>
  </si>
  <si>
    <t>Homeco Daily Needs REIT</t>
  </si>
  <si>
    <t>Healius Limited</t>
  </si>
  <si>
    <t>HUB24 Limited</t>
  </si>
  <si>
    <t>Harvey Norman Holdings Limited</t>
  </si>
  <si>
    <t>Insignia Financial Ltd</t>
  </si>
  <si>
    <t>Ingenia Communities Group</t>
  </si>
  <si>
    <t>Inghams Group Limited</t>
  </si>
  <si>
    <t>Johns Lyng Group Limited</t>
  </si>
  <si>
    <t>Kelsian Group Limited</t>
  </si>
  <si>
    <t>Lifestyle Communities Limited</t>
  </si>
  <si>
    <t>Light &amp; Wonder Inc.</t>
  </si>
  <si>
    <t>Lovisa Holdings Limited</t>
  </si>
  <si>
    <t>Magellan Financial Group Limited</t>
  </si>
  <si>
    <t>Monadelphous Group Limited</t>
  </si>
  <si>
    <t>Neuren Pharmaceuticals Limited</t>
  </si>
  <si>
    <t>New Hope Corporation Limited</t>
  </si>
  <si>
    <t>Nickel Industries Limited</t>
  </si>
  <si>
    <t>National Storage REIT</t>
  </si>
  <si>
    <t>Netwealth Group Limited</t>
  </si>
  <si>
    <t>News Corporation..</t>
  </si>
  <si>
    <t>Premier Investments Limited</t>
  </si>
  <si>
    <t>Pinnacle Investment Management Group Limited</t>
  </si>
  <si>
    <t>Perseus Mining Limited</t>
  </si>
  <si>
    <t>Pexa Group Limited</t>
  </si>
  <si>
    <t>Ramelius Resources Limited</t>
  </si>
  <si>
    <t>Regis Resources Limited</t>
  </si>
  <si>
    <t>Siteminder Limited</t>
  </si>
  <si>
    <t>Sandfire Resources Limited</t>
  </si>
  <si>
    <t>The Star Entertainment Group Limited</t>
  </si>
  <si>
    <t>Smartgroup Corporation Ltd</t>
  </si>
  <si>
    <t>Stanmore Resources Limited</t>
  </si>
  <si>
    <t>Spark New Zealand Limited</t>
  </si>
  <si>
    <t>Strike Energy Limited</t>
  </si>
  <si>
    <t>Super Retail Group Limited</t>
  </si>
  <si>
    <t>TABCORP Holdings Limited</t>
  </si>
  <si>
    <t>Telix Pharmaceuticals Limited</t>
  </si>
  <si>
    <t>Viva Energy Group Limited</t>
  </si>
  <si>
    <t>Ventia Services Group Limited</t>
  </si>
  <si>
    <t>West African Resources Limited</t>
  </si>
  <si>
    <t>Alpha Hpa Limited</t>
  </si>
  <si>
    <t>Aussie Broadband Limited</t>
  </si>
  <si>
    <t>Australian Clinical Labs Limited</t>
  </si>
  <si>
    <t>Adriatic Metals PLC</t>
  </si>
  <si>
    <t>Australian Ethical Investment Limited</t>
  </si>
  <si>
    <t>Australian Finance Group Ltd</t>
  </si>
  <si>
    <t>Abacus Storage King</t>
  </si>
  <si>
    <t>Accent Group Limited</t>
  </si>
  <si>
    <t>BMN</t>
  </si>
  <si>
    <t>Bannerman Energy Ltd</t>
  </si>
  <si>
    <t>Brainchip Holdings Ltd</t>
  </si>
  <si>
    <t>Chalice Mining Limited</t>
  </si>
  <si>
    <t>Cromwell Property Group</t>
  </si>
  <si>
    <t>Cettire Limited</t>
  </si>
  <si>
    <t>Clinuvel Pharmaceuticals Limited</t>
  </si>
  <si>
    <t>Dalrymple Bay Infrastructure Limited</t>
  </si>
  <si>
    <t>DVP</t>
  </si>
  <si>
    <t>Develop Global Limited</t>
  </si>
  <si>
    <t>Dexus Industria REIT.</t>
  </si>
  <si>
    <t>Ebos Group Limited</t>
  </si>
  <si>
    <t>Fleetpartners Group Limited</t>
  </si>
  <si>
    <t>Growthpoint Properties Australia</t>
  </si>
  <si>
    <t>GWA Group Limited</t>
  </si>
  <si>
    <t>Healthco Healthcare and Wellness REIT</t>
  </si>
  <si>
    <t>Hansen Technologies Limited</t>
  </si>
  <si>
    <t>Integral Diagnostics Limited</t>
  </si>
  <si>
    <t>Judo Capital Holdings Limited</t>
  </si>
  <si>
    <t>Jumbo Interactive Limited</t>
  </si>
  <si>
    <t>LOT</t>
  </si>
  <si>
    <t>Lotus Resources Limited</t>
  </si>
  <si>
    <t>MA Financial Group Limited</t>
  </si>
  <si>
    <t>Macquarie Technology Group Limited</t>
  </si>
  <si>
    <t>Maas Group Holdings Limited</t>
  </si>
  <si>
    <t>McMillan Shakespeare Limited</t>
  </si>
  <si>
    <t>MVF</t>
  </si>
  <si>
    <t>Monash IVF Group Limited</t>
  </si>
  <si>
    <t>Mayne Pharma Group Limited</t>
  </si>
  <si>
    <t>NXG</t>
  </si>
  <si>
    <t>Nexgen Energy (Canada) Ltd</t>
  </si>
  <si>
    <t>OFX Group Limited</t>
  </si>
  <si>
    <t>PDI</t>
  </si>
  <si>
    <t>Predictive Discovery Limited</t>
  </si>
  <si>
    <t>PFP</t>
  </si>
  <si>
    <t>Propel Funeral Partners Limited</t>
  </si>
  <si>
    <t>Patriot Battery Metals Inc.</t>
  </si>
  <si>
    <t>Platinum Asset Management Limited</t>
  </si>
  <si>
    <t>RDX</t>
  </si>
  <si>
    <t>Redox Limited</t>
  </si>
  <si>
    <t>REG</t>
  </si>
  <si>
    <t>Regis Healthcare Limited</t>
  </si>
  <si>
    <t>Ridley Corporation Limited</t>
  </si>
  <si>
    <t>Resolute Mining Limited</t>
  </si>
  <si>
    <t>Select Harvests Limited</t>
  </si>
  <si>
    <t>Sigma Healthcare Limited</t>
  </si>
  <si>
    <t>Skycity Entertainment Group Limited</t>
  </si>
  <si>
    <t>Silex Systems Limited</t>
  </si>
  <si>
    <t>Service Stream Limited</t>
  </si>
  <si>
    <t>Temple &amp; Webster Group Ltd</t>
  </si>
  <si>
    <t>TUA</t>
  </si>
  <si>
    <t>Tuas Limited</t>
  </si>
  <si>
    <t>Tyro Payments Limited</t>
  </si>
  <si>
    <t>Unibail-Rodamco-Westfield</t>
  </si>
  <si>
    <t>Vulcan Steel Limited</t>
  </si>
  <si>
    <t>Vulcan Energy Resources Limited</t>
  </si>
  <si>
    <t>Westgold Resources Limited</t>
  </si>
  <si>
    <t>ZIP Co Limited.</t>
  </si>
  <si>
    <t>Financials</t>
  </si>
  <si>
    <t>SUNPJ</t>
  </si>
  <si>
    <t>Suncorp Capital Notes 5</t>
  </si>
  <si>
    <t>S&amp;P World ex Australia Carbon Control (Hedged) Fund</t>
  </si>
  <si>
    <t>S&amp;P World ex Australia Carbon Control Fund</t>
  </si>
  <si>
    <t>NABPK</t>
  </si>
  <si>
    <t>NAB Capital Notes 8</t>
  </si>
  <si>
    <t>First Sentier Conservative Fund</t>
  </si>
  <si>
    <t>First Sentier Diversified Fund</t>
  </si>
  <si>
    <t>First Sentier High Growth Fund</t>
  </si>
  <si>
    <t>CIM0008AU</t>
  </si>
  <si>
    <t>OPS7755AU</t>
  </si>
  <si>
    <t>BFL3333AU</t>
  </si>
  <si>
    <t>IVV</t>
  </si>
  <si>
    <t>IOO</t>
  </si>
  <si>
    <t>SFY</t>
  </si>
  <si>
    <t>STW</t>
  </si>
  <si>
    <t>BFL0017AU</t>
  </si>
  <si>
    <t>BFL0019AU</t>
  </si>
  <si>
    <r>
      <rPr>
        <sz val="11"/>
        <rFont val="Arial"/>
        <family val="2"/>
      </rPr>
      <t>³</t>
    </r>
    <r>
      <rPr>
        <sz val="10"/>
        <rFont val="Arial"/>
        <family val="2"/>
      </rPr>
      <t xml:space="preserve"> Closed for Super/Pension. Available for investment in IDPS only.</t>
    </r>
  </si>
  <si>
    <t>WHT7794AU</t>
  </si>
  <si>
    <t>EVO2608AU</t>
  </si>
  <si>
    <t>NEXTDC Limited</t>
  </si>
  <si>
    <t>AAI</t>
  </si>
  <si>
    <t>Alcoa Corporation</t>
  </si>
  <si>
    <t>AOV</t>
  </si>
  <si>
    <t>Amotiv Limited</t>
  </si>
  <si>
    <t>GYG</t>
  </si>
  <si>
    <t>Guzman Y Gomez Limited</t>
  </si>
  <si>
    <t>VAU</t>
  </si>
  <si>
    <t>Vault Minerals Limited</t>
  </si>
  <si>
    <t>WEB Travel Group Limited</t>
  </si>
  <si>
    <t>YAL</t>
  </si>
  <si>
    <t>Yancoal Australia Limited</t>
  </si>
  <si>
    <t>CSC</t>
  </si>
  <si>
    <t>Capstone Copper Corp.</t>
  </si>
  <si>
    <t>CU6</t>
  </si>
  <si>
    <t>Clarity Pharmaceuticals Ltd</t>
  </si>
  <si>
    <t>DRO</t>
  </si>
  <si>
    <t>Droneshield Limited</t>
  </si>
  <si>
    <t>GTK</t>
  </si>
  <si>
    <t>Gentrack Group Limited</t>
  </si>
  <si>
    <t>IFT</t>
  </si>
  <si>
    <t>Infratil Limited</t>
  </si>
  <si>
    <t>IMM</t>
  </si>
  <si>
    <t>Immutep Limited</t>
  </si>
  <si>
    <t>IPX</t>
  </si>
  <si>
    <t>Iperionx Limited</t>
  </si>
  <si>
    <t>MAC</t>
  </si>
  <si>
    <t>NXL</t>
  </si>
  <si>
    <t>Nuix Limited</t>
  </si>
  <si>
    <t>OPT</t>
  </si>
  <si>
    <t>Opthea Limited</t>
  </si>
  <si>
    <t>RUL</t>
  </si>
  <si>
    <t>Rpmglobal Holdings Limited</t>
  </si>
  <si>
    <t>SLC</t>
  </si>
  <si>
    <t>Superloop Limited</t>
  </si>
  <si>
    <t>SPR</t>
  </si>
  <si>
    <t>Spartan Resources Limited</t>
  </si>
  <si>
    <t>WA1</t>
  </si>
  <si>
    <t>WA1 Resources Ltd</t>
  </si>
  <si>
    <t>S3GO</t>
  </si>
  <si>
    <t>Firetrail S3 Global Opportunities Fund</t>
  </si>
  <si>
    <t>The Global X FANG+ ETF</t>
  </si>
  <si>
    <t>~The Investment fees and costs, performance fees, +buy/-sell spreads, transaction costs and gross transaction costs data has been sourced from Morningstar Australasia Pty Limited (‘Morningstar’) and the individual investment managers (as applicable). 
Neither Morningstar, its affiliates, nor the content providers guarantee the data to be accurate, complete or timely nor will they have any liability for use or distribution of any of this data. 
Investment fees and costs are inclusive of any performance fees. Gross transaction costs are inclusive of any buy-sell spread recovery.</t>
  </si>
  <si>
    <t>Nanuk New World Fund Active ETF</t>
  </si>
  <si>
    <t>iShares MSCI Japan ETF</t>
  </si>
  <si>
    <t>iShares CORE S&amp;P/ASX 200 ETF</t>
  </si>
  <si>
    <t>iShares CORE Composite Bond ETF</t>
  </si>
  <si>
    <t>GSF0874AU</t>
  </si>
  <si>
    <t>SCH0038AU</t>
  </si>
  <si>
    <t>DNL</t>
  </si>
  <si>
    <t>Dyno Nobel Limited</t>
  </si>
  <si>
    <t>SGH</t>
  </si>
  <si>
    <t>SGH Limited</t>
  </si>
  <si>
    <t>XYZ</t>
  </si>
  <si>
    <t>Block, Inc.</t>
  </si>
  <si>
    <t>DGT</t>
  </si>
  <si>
    <t>DigiCo Infrastructure REIT</t>
  </si>
  <si>
    <t>AEL</t>
  </si>
  <si>
    <t>Amplitude Energy Limited</t>
  </si>
  <si>
    <t>BOT</t>
  </si>
  <si>
    <t>Botanix Pharmaceuticals Ltd</t>
  </si>
  <si>
    <t>CAT</t>
  </si>
  <si>
    <t>Catapult Group International Ltd</t>
  </si>
  <si>
    <t>CYL</t>
  </si>
  <si>
    <t>Catalyst Metals Limited</t>
  </si>
  <si>
    <t>EQT</t>
  </si>
  <si>
    <t>EQT Holdings Limited</t>
  </si>
  <si>
    <t>GDG</t>
  </si>
  <si>
    <t>Generation Development Group Limited</t>
  </si>
  <si>
    <t>MAC Copper Limited</t>
  </si>
  <si>
    <t>MYR</t>
  </si>
  <si>
    <t>Myer Holdings Limited</t>
  </si>
  <si>
    <t>OBM</t>
  </si>
  <si>
    <t>Ora Banda Mining Ltd</t>
  </si>
  <si>
    <t>PNR</t>
  </si>
  <si>
    <t>Pantoro Gold Limited</t>
  </si>
  <si>
    <t>SNL</t>
  </si>
  <si>
    <t>Supply Network Limited</t>
  </si>
  <si>
    <t>SRG</t>
  </si>
  <si>
    <t>SRG Global Limited</t>
  </si>
  <si>
    <t>BLK1918AU</t>
  </si>
  <si>
    <t>Date of Issue: July 2025</t>
  </si>
  <si>
    <t>GROW WRAP INVESTMENT MENU JULY 2025</t>
  </si>
  <si>
    <t>GROW WRAP IN-SPECIE INVESTMENT MENU JULY 2025</t>
  </si>
  <si>
    <t>BLK1596AU</t>
  </si>
  <si>
    <t>BLK3651AU</t>
  </si>
  <si>
    <t>MLC MultiActive Capital Stable**</t>
  </si>
  <si>
    <t>BlackRock Moderate Multi-Index Fund - Class D Units</t>
  </si>
  <si>
    <t>MLC MultiActive Conservative**</t>
  </si>
  <si>
    <t>MLC MultiSeries 30**</t>
  </si>
  <si>
    <t>Perpetual Conservative Growth Fund</t>
  </si>
  <si>
    <t>Russell Investments Conservative Fund (Class A)</t>
  </si>
  <si>
    <t>BlackRock Balanced Multi-Index Fund - Class D Units</t>
  </si>
  <si>
    <t>MLC MultiActive Moderate**</t>
  </si>
  <si>
    <t>MLC MultiSeries 50**</t>
  </si>
  <si>
    <t>Perpetual Diversified Real Return Fund</t>
  </si>
  <si>
    <t>Russell Investments Diversified 50 Fund (Class A)</t>
  </si>
  <si>
    <t>BlackRock Tactical Growth Fund^^</t>
  </si>
  <si>
    <t>MLC MultiActive Balanced**</t>
  </si>
  <si>
    <t>MLC MultiSeries 70**</t>
  </si>
  <si>
    <t>Russell Investments Balanced Fund (Class A)</t>
  </si>
  <si>
    <t>Schroder Sustainable Growth Fund</t>
  </si>
  <si>
    <t>BlackRock High Growth Multi-Index Fund - Class D Units</t>
  </si>
  <si>
    <t>MLC MultiActive Geared**</t>
  </si>
  <si>
    <t>MLC MultiActive Growth**</t>
  </si>
  <si>
    <t>MLC MultiActive High Growth**</t>
  </si>
  <si>
    <t>MLC MultiSeries 90**</t>
  </si>
  <si>
    <t>Russell Investments Growth Fund (Class A)</t>
  </si>
  <si>
    <t>Russell Investments High Growth Fund (Class A)</t>
  </si>
  <si>
    <t>MLC Cash Management Trust**</t>
  </si>
  <si>
    <t>Altius Sustainable Bond Fund^^</t>
  </si>
  <si>
    <t>Janus Henderson Tactical Income Fund</t>
  </si>
  <si>
    <t>Macquarie Conservative Income Fund</t>
  </si>
  <si>
    <t>Metrics Direct Income Fund</t>
  </si>
  <si>
    <t>MLC MultiActive Cash Enhanced**</t>
  </si>
  <si>
    <t>PIMCO Australian Bond Fund (Wholesale Class)</t>
  </si>
  <si>
    <t>Schroder Fixed Income Fund (Wholesale Class)</t>
  </si>
  <si>
    <t>Western Asset Australian Bond Fund</t>
  </si>
  <si>
    <t>Yarra Australian Bond Fund</t>
  </si>
  <si>
    <t>Colchester Global Government Bond Fund (Class I)</t>
  </si>
  <si>
    <t>Dimensional Five-Year Diversified Fixed Interest Trust</t>
  </si>
  <si>
    <t>Dimensional Global Bond Trust</t>
  </si>
  <si>
    <t>Dimensional Two-Year Sustainability Fixed Interest Trust (AUD Class)</t>
  </si>
  <si>
    <t>PIMCO ESG Global Bond Fund (Wholesale Class)</t>
  </si>
  <si>
    <t>PIMCO Global Bond Fund (Wholesale Class)</t>
  </si>
  <si>
    <t xml:space="preserve">Franklin Australian Absolute Return Bond Fund - Class A </t>
  </si>
  <si>
    <t>MLC MultiActive Diversified Fixed Income**</t>
  </si>
  <si>
    <t>Perpetual Diversified Income Fund</t>
  </si>
  <si>
    <t>PIMCO Diversified Fixed Interest Fund (Wholesale Class)</t>
  </si>
  <si>
    <t>Bentham Syndicated Loan Fund</t>
  </si>
  <si>
    <t>First Sentier Global Credit Income Fund</t>
  </si>
  <si>
    <t>Invesco Wholesale Senior Secured Income Fund</t>
  </si>
  <si>
    <t>Kapstream Absolute Return Income Fund</t>
  </si>
  <si>
    <t>JP Morgan Global Strategic Bond Fund</t>
  </si>
  <si>
    <t>Payden Global Income Opportunities Fund^^</t>
  </si>
  <si>
    <t>PIMCO Income Fund (Wholesale Class)</t>
  </si>
  <si>
    <t>Dexus AREIT Fund</t>
  </si>
  <si>
    <t xml:space="preserve">Dexus Wholesale Australian Property Fund </t>
  </si>
  <si>
    <t>Dimensional Global Real Estate Trust</t>
  </si>
  <si>
    <t>Ironbark DWS Global (ex-Australia) Property Securities Fund</t>
  </si>
  <si>
    <t>MLC MultiActive Property**</t>
  </si>
  <si>
    <t>Quay Global Real Estate Fund (AUD Hedged)</t>
  </si>
  <si>
    <t>Resolution Capital Global Property Securities Fund (Managed Fund)</t>
  </si>
  <si>
    <t>Resolution Capital Global Property Securities Fund (Unhedged) - Series II</t>
  </si>
  <si>
    <t>CBRE Global Property Securities Fund^^</t>
  </si>
  <si>
    <t>AB Managed Volatility Equities Fund (MVE Class)</t>
  </si>
  <si>
    <t>Bennelong Twenty20 Australian Equities Fund</t>
  </si>
  <si>
    <t>Chester High Conviction Fund</t>
  </si>
  <si>
    <t>Dimensional Australian Value Trust - Active ETF</t>
  </si>
  <si>
    <t>Fidelity Australian Opportunities Fund</t>
  </si>
  <si>
    <t>Greencape Broadcap Fund</t>
  </si>
  <si>
    <t>Lazard Australian Equity Fund (Wholesale Class)</t>
  </si>
  <si>
    <t>Melior Australian Impact Fund</t>
  </si>
  <si>
    <t>Milford Australian Absolute Growth Fund</t>
  </si>
  <si>
    <t>MLC MultiActive Australian Shares**</t>
  </si>
  <si>
    <t>Perpetual Australian Share Fund</t>
  </si>
  <si>
    <t>Perpetual Industrial Share Fund</t>
  </si>
  <si>
    <t>State Street Australian Equity Fund^^</t>
  </si>
  <si>
    <t>Tyndall Australian Share Wholesale Fund</t>
  </si>
  <si>
    <t>Ausbil Active Dividend Income Fund (Wholesale Class)</t>
  </si>
  <si>
    <t>Martin Currie Australia Equity Income</t>
  </si>
  <si>
    <t>Martin Currie Real Income Fund</t>
  </si>
  <si>
    <t>MLC Wholesale IncomeBuilder Fund™**#</t>
  </si>
  <si>
    <t>Bennelong Concentrated Australian Equities Fund</t>
  </si>
  <si>
    <t>Pendal Focus Australian Share Fund</t>
  </si>
  <si>
    <t>Perpetual Concentrated Equity Fund</t>
  </si>
  <si>
    <t>Platypus Australian Equities Fund (Wholesale Class)^^</t>
  </si>
  <si>
    <t>Australian Ethical Australian Shares Fund**</t>
  </si>
  <si>
    <t>Pendal Horizon Sustainable Australian Share Fund</t>
  </si>
  <si>
    <t>Perpetual ESG Australian Share Fund</t>
  </si>
  <si>
    <t>Ausbil Australian Geared Equity Fund</t>
  </si>
  <si>
    <t>CFS Geared Share</t>
  </si>
  <si>
    <t>First Sentier Geared Australian Share Fund</t>
  </si>
  <si>
    <t>Perpetual Geared Australian Share Fund^^</t>
  </si>
  <si>
    <t>CC Sage Capital Absolute Return Fund^^</t>
  </si>
  <si>
    <t>CC Sage Capital Equity Plus Fund^^</t>
  </si>
  <si>
    <t>Perpetual SHARE-PLUS Long-Short Fund</t>
  </si>
  <si>
    <t>Wavestone Dynamic Australia Equity Fund^^</t>
  </si>
  <si>
    <t>Ausbil Australian Emerging Leaders Fund</t>
  </si>
  <si>
    <t>Investors Mutual Australian Small Companies Fund</t>
  </si>
  <si>
    <t>Macquarie Australian Small Companies Fund</t>
  </si>
  <si>
    <t>OC Dynamic Equity Fund</t>
  </si>
  <si>
    <t>Pendal Smaller Companies Fund</t>
  </si>
  <si>
    <t>Perpetual Smaller Companies Fund</t>
  </si>
  <si>
    <t>RQI Australian Small Cap Value Fund</t>
  </si>
  <si>
    <t>AB Global Equities Fund^^</t>
  </si>
  <si>
    <t xml:space="preserve">abrdn International Equity Fund </t>
  </si>
  <si>
    <t>Altrinsic Global Equities Trust**</t>
  </si>
  <si>
    <t xml:space="preserve">Antipodes Global Fund </t>
  </si>
  <si>
    <t>AXA IM Sustainable Equity Fund</t>
  </si>
  <si>
    <t xml:space="preserve">Barrow Hanley Concentrated Global Share Fund No. 2 </t>
  </si>
  <si>
    <t>BlackRock Advantage International Equity Fund^^</t>
  </si>
  <si>
    <t xml:space="preserve">Capital Group New Perspective Fund </t>
  </si>
  <si>
    <t>Dimensional Global Value Trust - Active ETF</t>
  </si>
  <si>
    <t>Epoch Global Equity Shareholder Yield Fund</t>
  </si>
  <si>
    <t>CFS Geared Global Share Fund</t>
  </si>
  <si>
    <t>Franklin Global Growth Fund - Class A</t>
  </si>
  <si>
    <t>GQG Partners Global Equity Fund (A Class)</t>
  </si>
  <si>
    <t>Hyperion Global Growth Companies Fund (Class B)</t>
  </si>
  <si>
    <t>Intermede Global Equities Fund**</t>
  </si>
  <si>
    <t>Ironbark Brown Advisory Global Share Fund</t>
  </si>
  <si>
    <t>MLC MultiActive Global Shares**</t>
  </si>
  <si>
    <t>Munro Global Growth Small &amp; Mid Cap Fund</t>
  </si>
  <si>
    <t>Nanuk New World Fund</t>
  </si>
  <si>
    <t xml:space="preserve">Orbis Global Equity Fund </t>
  </si>
  <si>
    <t>Pengana Axiom International Ethical Fund</t>
  </si>
  <si>
    <t>Perpetual Wholesale International Share Fund</t>
  </si>
  <si>
    <t>State Street Climate ESG International Equity Fund^^</t>
  </si>
  <si>
    <t>State Street Global Equity Fund^^</t>
  </si>
  <si>
    <t>abrdn Sustainable International Equities Fund</t>
  </si>
  <si>
    <t>Capital Group New Perspective Fund Hedged (AU)</t>
  </si>
  <si>
    <t>Epoch Global Equity Shareholder Yield (Hedged) Fund</t>
  </si>
  <si>
    <t>Axiom International Fund (Hedged)</t>
  </si>
  <si>
    <t>Talaria Global Equity Fund - Hedged^^</t>
  </si>
  <si>
    <t xml:space="preserve">abrdn Sustainable Asian Opportunities Fund </t>
  </si>
  <si>
    <t xml:space="preserve">abrdn Sustainable Emerging Opportunities Fund </t>
  </si>
  <si>
    <t>Dimensional Global Small Company Trust - Active ETF</t>
  </si>
  <si>
    <t>OnePath Wholesale Global Smaller Companies Trust (Class B)**</t>
  </si>
  <si>
    <t>4D Global Infrastructure Fund</t>
  </si>
  <si>
    <t>ClearBridge Global Infrastructure Value Fund</t>
  </si>
  <si>
    <t>ClearBridge Global Infrastructure Value Fund (Hedged)</t>
  </si>
  <si>
    <t>Vanguard Global Infrastructure Index Fund (Hedged)</t>
  </si>
  <si>
    <t>Schroder Specialist Private Equity Fund^^</t>
  </si>
  <si>
    <t>BlackRock iShares Enhanced Strategic Aggressive SMA^^</t>
  </si>
  <si>
    <t>BlackRock iShares Enhanced Strategic Balanced SMA^^</t>
  </si>
  <si>
    <t>BlackRock iShares Enhanced Strategic Conservative SMA^^</t>
  </si>
  <si>
    <t>BlackRock iShares Enhanced Strategic Growth SMA^^</t>
  </si>
  <si>
    <t>BlackRock iShares Enhanced Strategic Moderate SMA^^</t>
  </si>
  <si>
    <t>MLC Premium Balanced 70 SMA**^^</t>
  </si>
  <si>
    <t>MLC Premium Growth 85 SMA**^^</t>
  </si>
  <si>
    <t>MLC Premium Moderate 50 SMA**^^</t>
  </si>
  <si>
    <t>MLC Value Balanced 70 SMA**^^</t>
  </si>
  <si>
    <t>MLC Value Growth 85 SMA**^^</t>
  </si>
  <si>
    <t>MLC Value Moderate 50 SMA**^^</t>
  </si>
  <si>
    <t>Antares Dividend Builder SMA^^</t>
  </si>
  <si>
    <t>Antares Elite Opportunities SMA^^</t>
  </si>
  <si>
    <t>DNR Capital Australian Equities High Conviction SMA^^</t>
  </si>
  <si>
    <t>DNR Capital Australian Equities Income SMA^^</t>
  </si>
  <si>
    <t>Morningstar Australian Shares Income 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</si>
</sst>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quot;$&quot;#,##0"/>
    <numFmt numFmtId="165" formatCode="0.0000%"/>
    <numFmt numFmtId="166" formatCode="0.000%"/>
    <numFmt numFmtId="167" formatCode="_-&quot;$&quot;* #,##0_-;\-&quot;$&quot;* #,##0_-;_-&quot;$&quot;* &quot;-&quot;??_-;_-@_-"/>
    <numFmt numFmtId="168" formatCode="0.00&quot;%&quot;"/>
  </numFmts>
  <fonts count="42">
    <font>
      <sz val="10"/>
      <name val="Arial"/>
    </font>
    <font>
      <sz val="10"/>
      <color theme="1"/>
      <name val="Verdana"/>
      <family val="2"/>
    </font>
    <font>
      <sz val="10"/>
      <color theme="1"/>
      <name val="Verdana"/>
      <family val="2"/>
    </font>
    <font>
      <sz val="10"/>
      <name val="Arial"/>
      <family val="2"/>
    </font>
    <font>
      <sz val="10"/>
      <name val="Arial"/>
      <family val="2"/>
    </font>
    <font>
      <b/>
      <sz val="10"/>
      <name val="Arial"/>
      <family val="2"/>
    </font>
    <font>
      <sz val="10"/>
      <color indexed="52"/>
      <name val="Arial"/>
      <family val="2"/>
    </font>
    <font>
      <u/>
      <sz val="10"/>
      <color indexed="12"/>
      <name val="Arial"/>
      <family val="2"/>
    </font>
    <font>
      <vertAlign val="superscript"/>
      <sz val="10"/>
      <name val="Arial"/>
      <family val="2"/>
    </font>
    <font>
      <b/>
      <sz val="14"/>
      <name val="Arial"/>
      <family val="2"/>
    </font>
    <font>
      <sz val="10"/>
      <name val="Arial"/>
      <family val="2"/>
    </font>
    <font>
      <sz val="10"/>
      <color theme="1"/>
      <name val="Arial"/>
      <family val="2"/>
    </font>
    <font>
      <b/>
      <sz val="10"/>
      <color theme="0"/>
      <name val="Arial"/>
      <family val="2"/>
    </font>
    <font>
      <sz val="10"/>
      <color rgb="FFFF0000"/>
      <name val="Arial"/>
      <family val="2"/>
    </font>
    <font>
      <b/>
      <sz val="11"/>
      <name val="Arial"/>
      <family val="2"/>
    </font>
    <font>
      <b/>
      <i/>
      <sz val="12"/>
      <color theme="3" tint="0.39997558519241921"/>
      <name val="Arial"/>
      <family val="2"/>
    </font>
    <font>
      <i/>
      <sz val="9"/>
      <name val="Arial"/>
      <family val="2"/>
    </font>
    <font>
      <b/>
      <sz val="10"/>
      <color indexed="52"/>
      <name val="Arial"/>
      <family val="2"/>
    </font>
    <font>
      <sz val="8"/>
      <color indexed="81"/>
      <name val="Tahoma"/>
      <family val="2"/>
    </font>
    <font>
      <b/>
      <sz val="8"/>
      <color indexed="81"/>
      <name val="Tahoma"/>
      <family val="2"/>
    </font>
    <font>
      <sz val="10"/>
      <name val="Arial"/>
      <family val="2"/>
    </font>
    <font>
      <b/>
      <sz val="12"/>
      <name val="Arial"/>
      <family val="2"/>
    </font>
    <font>
      <sz val="10"/>
      <name val="Calibri"/>
      <family val="2"/>
    </font>
    <font>
      <b/>
      <sz val="10"/>
      <color rgb="FF0070C0"/>
      <name val="Arial"/>
      <family val="2"/>
    </font>
    <font>
      <sz val="10"/>
      <color rgb="FF0070C0"/>
      <name val="Arial"/>
      <family val="2"/>
    </font>
    <font>
      <b/>
      <sz val="10"/>
      <color rgb="FFFF0000"/>
      <name val="Arial"/>
      <family val="2"/>
    </font>
    <font>
      <sz val="10"/>
      <color rgb="FF004165"/>
      <name val="Arial"/>
      <family val="2"/>
    </font>
    <font>
      <b/>
      <sz val="14"/>
      <color rgb="FF5BC6E8"/>
      <name val="Arial"/>
      <family val="2"/>
    </font>
    <font>
      <b/>
      <sz val="12"/>
      <color rgb="FF004165"/>
      <name val="Arial"/>
      <family val="2"/>
    </font>
    <font>
      <b/>
      <sz val="10"/>
      <color rgb="FF004165"/>
      <name val="Arial"/>
      <family val="2"/>
    </font>
    <font>
      <sz val="10"/>
      <name val="Myriad Pro Light"/>
      <family val="2"/>
    </font>
    <font>
      <b/>
      <sz val="12"/>
      <color theme="0"/>
      <name val="Arial"/>
      <family val="2"/>
    </font>
    <font>
      <u/>
      <sz val="10"/>
      <color theme="10"/>
      <name val="Arial"/>
      <family val="2"/>
    </font>
    <font>
      <sz val="11"/>
      <color theme="1"/>
      <name val="Calibri"/>
      <family val="2"/>
      <scheme val="minor"/>
    </font>
    <font>
      <sz val="11"/>
      <color rgb="FF006100"/>
      <name val="Calibri"/>
      <family val="2"/>
      <scheme val="minor"/>
    </font>
    <font>
      <i/>
      <sz val="10"/>
      <name val="Arial"/>
      <family val="2"/>
    </font>
    <font>
      <b/>
      <sz val="18"/>
      <color rgb="FF5BC6E8"/>
      <name val="Arial"/>
      <family val="2"/>
    </font>
    <font>
      <b/>
      <sz val="16"/>
      <color rgb="FF5BC6E8"/>
      <name val="Arial"/>
      <family val="2"/>
    </font>
    <font>
      <sz val="8"/>
      <name val="Arial"/>
      <family val="2"/>
    </font>
    <font>
      <sz val="11"/>
      <name val="Arial"/>
      <family val="2"/>
    </font>
    <font>
      <b/>
      <sz val="10"/>
      <name val="Calibri"/>
      <family val="2"/>
    </font>
    <font>
      <b/>
      <sz val="20"/>
      <color rgb="FF5BC6E8"/>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5BC6E8"/>
        <bgColor indexed="64"/>
      </patternFill>
    </fill>
    <fill>
      <patternFill patternType="solid">
        <fgColor rgb="FFC6EFCE"/>
      </patternFill>
    </fill>
    <fill>
      <patternFill patternType="solid">
        <fgColor rgb="FFC5D9F1"/>
        <bgColor indexed="64"/>
      </patternFill>
    </fill>
    <fill>
      <patternFill patternType="solid">
        <fgColor rgb="FFFFFF00"/>
        <bgColor indexed="64"/>
      </patternFill>
    </fill>
  </fills>
  <borders count="72">
    <border>
      <left/>
      <right/>
      <top/>
      <bottom/>
      <diagonal/>
    </border>
    <border>
      <left/>
      <right/>
      <top/>
      <bottom style="thin">
        <color indexed="64"/>
      </bottom>
      <diagonal/>
    </border>
    <border>
      <left/>
      <right/>
      <top/>
      <bottom style="thin">
        <color rgb="FF5BC6E8"/>
      </bottom>
      <diagonal/>
    </border>
    <border>
      <left/>
      <right/>
      <top style="thin">
        <color rgb="FF5BC6E8"/>
      </top>
      <bottom style="thin">
        <color rgb="FF5BC6E8"/>
      </bottom>
      <diagonal/>
    </border>
    <border>
      <left/>
      <right/>
      <top style="thin">
        <color rgb="FF5BC6E8"/>
      </top>
      <bottom/>
      <diagonal/>
    </border>
    <border>
      <left style="medium">
        <color theme="3" tint="0.39997558519241921"/>
      </left>
      <right/>
      <top style="medium">
        <color theme="3" tint="0.39997558519241921"/>
      </top>
      <bottom/>
      <diagonal/>
    </border>
    <border>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diagonal/>
    </border>
    <border>
      <left/>
      <right style="medium">
        <color theme="3" tint="0.39997558519241921"/>
      </right>
      <top/>
      <bottom/>
      <diagonal/>
    </border>
    <border>
      <left style="medium">
        <color theme="3" tint="0.39997558519241921"/>
      </left>
      <right/>
      <top/>
      <bottom style="medium">
        <color theme="3" tint="0.39997558519241921"/>
      </bottom>
      <diagonal/>
    </border>
    <border>
      <left/>
      <right/>
      <top/>
      <bottom style="medium">
        <color theme="3" tint="0.39997558519241921"/>
      </bottom>
      <diagonal/>
    </border>
    <border>
      <left/>
      <right style="medium">
        <color theme="3" tint="0.39997558519241921"/>
      </right>
      <top/>
      <bottom style="medium">
        <color theme="3" tint="0.39997558519241921"/>
      </bottom>
      <diagonal/>
    </border>
    <border>
      <left/>
      <right/>
      <top style="thin">
        <color rgb="FF5BC6E8"/>
      </top>
      <bottom style="thin">
        <color theme="8"/>
      </bottom>
      <diagonal/>
    </border>
    <border>
      <left/>
      <right/>
      <top style="thin">
        <color theme="8"/>
      </top>
      <bottom/>
      <diagonal/>
    </border>
    <border>
      <left/>
      <right/>
      <top style="thin">
        <color theme="8"/>
      </top>
      <bottom style="thin">
        <color theme="8"/>
      </bottom>
      <diagonal/>
    </border>
    <border>
      <left/>
      <right/>
      <top/>
      <bottom style="thin">
        <color theme="8"/>
      </bottom>
      <diagonal/>
    </border>
    <border>
      <left/>
      <right/>
      <top style="thin">
        <color theme="8"/>
      </top>
      <bottom style="thin">
        <color rgb="FF5BC6E8"/>
      </bottom>
      <diagonal/>
    </border>
    <border>
      <left/>
      <right style="thin">
        <color theme="8"/>
      </right>
      <top style="thin">
        <color theme="8"/>
      </top>
      <bottom/>
      <diagonal/>
    </border>
    <border>
      <left/>
      <right style="thin">
        <color theme="8"/>
      </right>
      <top style="thin">
        <color theme="8"/>
      </top>
      <bottom style="thin">
        <color theme="8"/>
      </bottom>
      <diagonal/>
    </border>
    <border>
      <left/>
      <right style="thin">
        <color theme="8"/>
      </right>
      <top/>
      <bottom/>
      <diagonal/>
    </border>
    <border>
      <left/>
      <right style="thin">
        <color theme="8"/>
      </right>
      <top/>
      <bottom style="thin">
        <color theme="8"/>
      </bottom>
      <diagonal/>
    </border>
    <border>
      <left style="thin">
        <color theme="8"/>
      </left>
      <right/>
      <top style="thin">
        <color theme="8"/>
      </top>
      <bottom style="thin">
        <color theme="8"/>
      </bottom>
      <diagonal/>
    </border>
    <border>
      <left style="thin">
        <color theme="8"/>
      </left>
      <right/>
      <top style="thin">
        <color theme="8"/>
      </top>
      <bottom/>
      <diagonal/>
    </border>
    <border>
      <left style="thin">
        <color theme="8"/>
      </left>
      <right/>
      <top/>
      <bottom style="thin">
        <color theme="8"/>
      </bottom>
      <diagonal/>
    </border>
    <border>
      <left/>
      <right style="thin">
        <color rgb="FF5BC6E8"/>
      </right>
      <top/>
      <bottom/>
      <diagonal/>
    </border>
    <border>
      <left/>
      <right style="thin">
        <color rgb="FF5BC6E8"/>
      </right>
      <top style="thin">
        <color rgb="FF5BC6E8"/>
      </top>
      <bottom style="thin">
        <color rgb="FF5BC6E8"/>
      </bottom>
      <diagonal/>
    </border>
    <border>
      <left style="thin">
        <color theme="3" tint="0.59996337778862885"/>
      </left>
      <right/>
      <top style="thin">
        <color theme="3" tint="0.59996337778862885"/>
      </top>
      <bottom/>
      <diagonal/>
    </border>
    <border>
      <left/>
      <right/>
      <top style="thin">
        <color theme="3" tint="0.59996337778862885"/>
      </top>
      <bottom/>
      <diagonal/>
    </border>
    <border>
      <left style="thin">
        <color theme="3" tint="0.59996337778862885"/>
      </left>
      <right/>
      <top/>
      <bottom style="thin">
        <color theme="3" tint="0.59999389629810485"/>
      </bottom>
      <diagonal/>
    </border>
    <border>
      <left/>
      <right/>
      <top/>
      <bottom style="thin">
        <color theme="3" tint="0.59999389629810485"/>
      </bottom>
      <diagonal/>
    </border>
    <border>
      <left style="thin">
        <color theme="8"/>
      </left>
      <right/>
      <top style="thin">
        <color theme="3" tint="0.59999389629810485"/>
      </top>
      <bottom style="thin">
        <color theme="8"/>
      </bottom>
      <diagonal/>
    </border>
    <border>
      <left/>
      <right/>
      <top style="thin">
        <color theme="3" tint="0.59999389629810485"/>
      </top>
      <bottom style="thin">
        <color theme="8"/>
      </bottom>
      <diagonal/>
    </border>
    <border>
      <left/>
      <right style="thin">
        <color theme="8"/>
      </right>
      <top/>
      <bottom style="thin">
        <color rgb="FF5BC6E8"/>
      </bottom>
      <diagonal/>
    </border>
    <border>
      <left/>
      <right/>
      <top style="thin">
        <color theme="0"/>
      </top>
      <bottom style="thin">
        <color theme="0"/>
      </bottom>
      <diagonal/>
    </border>
    <border>
      <left style="thin">
        <color theme="8"/>
      </left>
      <right style="thin">
        <color theme="8"/>
      </right>
      <top style="thin">
        <color theme="8"/>
      </top>
      <bottom style="thin">
        <color theme="8"/>
      </bottom>
      <diagonal/>
    </border>
    <border>
      <left/>
      <right/>
      <top style="medium">
        <color theme="8"/>
      </top>
      <bottom style="medium">
        <color theme="8"/>
      </bottom>
      <diagonal/>
    </border>
    <border>
      <left/>
      <right style="thin">
        <color theme="8"/>
      </right>
      <top style="medium">
        <color theme="8"/>
      </top>
      <bottom style="medium">
        <color theme="8"/>
      </bottom>
      <diagonal/>
    </border>
    <border>
      <left/>
      <right style="thin">
        <color rgb="FF5BC6E8"/>
      </right>
      <top style="medium">
        <color theme="8"/>
      </top>
      <bottom style="medium">
        <color theme="8"/>
      </bottom>
      <diagonal/>
    </border>
    <border>
      <left/>
      <right style="thin">
        <color rgb="FF5BC6E8"/>
      </right>
      <top style="medium">
        <color rgb="FF5BC6E8"/>
      </top>
      <bottom style="medium">
        <color rgb="FF5BC6E8"/>
      </bottom>
      <diagonal/>
    </border>
    <border>
      <left/>
      <right/>
      <top style="medium">
        <color rgb="FF5BC6E8"/>
      </top>
      <bottom style="medium">
        <color rgb="FF5BC6E8"/>
      </bottom>
      <diagonal/>
    </border>
    <border>
      <left/>
      <right/>
      <top style="medium">
        <color rgb="FF5BC6E8"/>
      </top>
      <bottom style="thin">
        <color rgb="FF5BC6E8"/>
      </bottom>
      <diagonal/>
    </border>
    <border>
      <left style="thin">
        <color rgb="FF5BC6E8"/>
      </left>
      <right/>
      <top style="thin">
        <color rgb="FF5BC6E8"/>
      </top>
      <bottom/>
      <diagonal/>
    </border>
    <border>
      <left/>
      <right style="thin">
        <color rgb="FF5BC6E8"/>
      </right>
      <top style="thin">
        <color rgb="FF5BC6E8"/>
      </top>
      <bottom/>
      <diagonal/>
    </border>
    <border>
      <left style="thin">
        <color rgb="FF5BC6E8"/>
      </left>
      <right/>
      <top style="thin">
        <color rgb="FF5BC6E8"/>
      </top>
      <bottom style="thin">
        <color rgb="FF5BC6E8"/>
      </bottom>
      <diagonal/>
    </border>
    <border>
      <left style="thin">
        <color rgb="FF5BC6E8"/>
      </left>
      <right/>
      <top style="medium">
        <color theme="8"/>
      </top>
      <bottom style="medium">
        <color theme="8"/>
      </bottom>
      <diagonal/>
    </border>
    <border>
      <left style="thin">
        <color rgb="FF5BC6E8"/>
      </left>
      <right/>
      <top style="medium">
        <color rgb="FF5BC6E8"/>
      </top>
      <bottom style="medium">
        <color rgb="FF5BC6E8"/>
      </bottom>
      <diagonal/>
    </border>
    <border>
      <left style="thin">
        <color theme="8"/>
      </left>
      <right/>
      <top/>
      <bottom/>
      <diagonal/>
    </border>
    <border>
      <left/>
      <right/>
      <top style="medium">
        <color theme="8"/>
      </top>
      <bottom style="thin">
        <color theme="8"/>
      </bottom>
      <diagonal/>
    </border>
    <border>
      <left/>
      <right/>
      <top style="medium">
        <color theme="8"/>
      </top>
      <bottom/>
      <diagonal/>
    </border>
    <border>
      <left/>
      <right/>
      <top style="thin">
        <color theme="8" tint="0.39994506668294322"/>
      </top>
      <bottom style="thin">
        <color theme="8" tint="0.39994506668294322"/>
      </bottom>
      <diagonal/>
    </border>
    <border>
      <left/>
      <right/>
      <top style="thin">
        <color indexed="64"/>
      </top>
      <bottom/>
      <diagonal/>
    </border>
    <border>
      <left/>
      <right/>
      <top/>
      <bottom style="medium">
        <color rgb="FF5BC6E8"/>
      </bottom>
      <diagonal/>
    </border>
    <border>
      <left/>
      <right/>
      <top style="medium">
        <color theme="8"/>
      </top>
      <bottom style="thin">
        <color rgb="FF5BC6E8"/>
      </bottom>
      <diagonal/>
    </border>
    <border>
      <left style="thin">
        <color rgb="FF5BC6E8"/>
      </left>
      <right/>
      <top/>
      <bottom style="thin">
        <color rgb="FF5BC6E8"/>
      </bottom>
      <diagonal/>
    </border>
    <border>
      <left/>
      <right/>
      <top style="thin">
        <color rgb="FF00B0F0"/>
      </top>
      <bottom style="thin">
        <color rgb="FF00B0F0"/>
      </bottom>
      <diagonal/>
    </border>
    <border>
      <left/>
      <right style="thin">
        <color indexed="64"/>
      </right>
      <top style="thin">
        <color theme="8" tint="0.39994506668294322"/>
      </top>
      <bottom style="thin">
        <color theme="8" tint="0.39994506668294322"/>
      </bottom>
      <diagonal/>
    </border>
    <border>
      <left/>
      <right style="thin">
        <color theme="8"/>
      </right>
      <top style="thin">
        <color rgb="FF5BC6E8"/>
      </top>
      <bottom style="thin">
        <color rgb="FF5BC6E8"/>
      </bottom>
      <diagonal/>
    </border>
    <border>
      <left style="thin">
        <color rgb="FF5BC6E8"/>
      </left>
      <right style="thin">
        <color rgb="FF5BC6E8"/>
      </right>
      <top style="thin">
        <color rgb="FF5BC6E8"/>
      </top>
      <bottom style="thin">
        <color rgb="FF5BC6E8"/>
      </bottom>
      <diagonal/>
    </border>
    <border>
      <left style="thin">
        <color theme="3" tint="0.59996337778862885"/>
      </left>
      <right/>
      <top style="thin">
        <color theme="8"/>
      </top>
      <bottom style="thin">
        <color theme="8"/>
      </bottom>
      <diagonal/>
    </border>
    <border>
      <left/>
      <right style="thin">
        <color theme="8"/>
      </right>
      <top style="thin">
        <color rgb="FF5BC6E8"/>
      </top>
      <bottom/>
      <diagonal/>
    </border>
    <border>
      <left/>
      <right style="thin">
        <color rgb="FF5BC6E8"/>
      </right>
      <top/>
      <bottom style="thin">
        <color rgb="FF5BC6E8"/>
      </bottom>
      <diagonal/>
    </border>
    <border>
      <left/>
      <right style="thin">
        <color rgb="FF5BC6E8"/>
      </right>
      <top style="medium">
        <color theme="8"/>
      </top>
      <bottom/>
      <diagonal/>
    </border>
    <border>
      <left/>
      <right style="thin">
        <color rgb="FF5BC6E8"/>
      </right>
      <top style="thin">
        <color theme="8"/>
      </top>
      <bottom style="thin">
        <color theme="8"/>
      </bottom>
      <diagonal/>
    </border>
    <border>
      <left/>
      <right style="thin">
        <color rgb="FF5BC6E8"/>
      </right>
      <top style="thin">
        <color theme="8"/>
      </top>
      <bottom/>
      <diagonal/>
    </border>
    <border>
      <left/>
      <right style="thin">
        <color rgb="FF5BC6E8"/>
      </right>
      <top/>
      <bottom style="thin">
        <color theme="8"/>
      </bottom>
      <diagonal/>
    </border>
    <border>
      <left/>
      <right style="thin">
        <color rgb="FF5BC6E8"/>
      </right>
      <top style="medium">
        <color theme="8"/>
      </top>
      <bottom style="thin">
        <color rgb="FF5BC6E8"/>
      </bottom>
      <diagonal/>
    </border>
    <border>
      <left/>
      <right style="thin">
        <color rgb="FF5BC6E8"/>
      </right>
      <top style="thin">
        <color rgb="FF5BC6E8"/>
      </top>
      <bottom style="medium">
        <color rgb="FF5BC6E8"/>
      </bottom>
      <diagonal/>
    </border>
    <border>
      <left/>
      <right style="thin">
        <color rgb="FF5BC6E8"/>
      </right>
      <top style="medium">
        <color rgb="FF5BC6E8"/>
      </top>
      <bottom style="thin">
        <color rgb="FF5BC6E8"/>
      </bottom>
      <diagonal/>
    </border>
    <border>
      <left style="thin">
        <color indexed="64"/>
      </left>
      <right/>
      <top style="thin">
        <color rgb="FF5BC6E8"/>
      </top>
      <bottom style="thin">
        <color rgb="FF5BC6E8"/>
      </bottom>
      <diagonal/>
    </border>
    <border>
      <left style="thin">
        <color rgb="FF5BC6E8"/>
      </left>
      <right/>
      <top style="medium">
        <color rgb="FF5BC6E8"/>
      </top>
      <bottom style="thin">
        <color rgb="FF5BC6E8"/>
      </bottom>
      <diagonal/>
    </border>
    <border>
      <left style="thin">
        <color theme="3" tint="0.39988402966399123"/>
      </left>
      <right/>
      <top style="thin">
        <color theme="3" tint="0.39994506668294322"/>
      </top>
      <bottom style="thin">
        <color theme="3" tint="0.39994506668294322"/>
      </bottom>
      <diagonal/>
    </border>
  </borders>
  <cellStyleXfs count="38">
    <xf numFmtId="0" fontId="0" fillId="0" borderId="0"/>
    <xf numFmtId="43" fontId="3"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4" fontId="4" fillId="0" borderId="0" applyFont="0" applyFill="0" applyBorder="0" applyAlignment="0" applyProtection="0"/>
    <xf numFmtId="0" fontId="7" fillId="0" borderId="0" applyNumberFormat="0" applyFill="0" applyBorder="0" applyAlignment="0" applyProtection="0">
      <alignment vertical="top"/>
      <protection locked="0"/>
    </xf>
    <xf numFmtId="0" fontId="4" fillId="0" borderId="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10" fontId="4" fillId="0" borderId="1" applyFont="0" applyFill="0" applyAlignment="0" applyProtection="0"/>
    <xf numFmtId="0" fontId="2" fillId="0" borderId="0"/>
    <xf numFmtId="0" fontId="4" fillId="0" borderId="0"/>
    <xf numFmtId="9" fontId="4" fillId="0" borderId="0" applyFont="0" applyFill="0" applyBorder="0" applyAlignment="0" applyProtection="0"/>
    <xf numFmtId="44"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0" fontId="3" fillId="0" borderId="1" applyFont="0" applyFill="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0" fontId="32" fillId="0" borderId="0" applyNumberFormat="0" applyFill="0" applyBorder="0" applyAlignment="0" applyProtection="0"/>
    <xf numFmtId="0" fontId="33" fillId="0" borderId="0"/>
    <xf numFmtId="44" fontId="33" fillId="0" borderId="0" applyFont="0" applyFill="0" applyBorder="0" applyAlignment="0" applyProtection="0"/>
    <xf numFmtId="43" fontId="33" fillId="0" borderId="0" applyFont="0" applyFill="0" applyBorder="0" applyAlignment="0" applyProtection="0"/>
    <xf numFmtId="0" fontId="1" fillId="0" borderId="0"/>
    <xf numFmtId="9" fontId="33" fillId="0" borderId="0" applyFont="0" applyFill="0" applyBorder="0" applyAlignment="0" applyProtection="0"/>
    <xf numFmtId="0" fontId="34" fillId="5" borderId="0" applyNumberFormat="0" applyBorder="0" applyAlignment="0" applyProtection="0"/>
  </cellStyleXfs>
  <cellXfs count="871">
    <xf numFmtId="0" fontId="0" fillId="0" borderId="0" xfId="0"/>
    <xf numFmtId="10" fontId="4" fillId="0" borderId="0" xfId="7" applyNumberFormat="1" applyFont="1" applyFill="1" applyAlignment="1">
      <alignment horizontal="center"/>
    </xf>
    <xf numFmtId="0" fontId="4" fillId="0" borderId="0" xfId="0" applyFont="1" applyAlignment="1">
      <alignment horizontal="center"/>
    </xf>
    <xf numFmtId="0" fontId="5" fillId="0" borderId="0" xfId="0" applyFont="1"/>
    <xf numFmtId="0" fontId="4" fillId="0" borderId="0" xfId="0" applyFont="1"/>
    <xf numFmtId="0" fontId="6" fillId="0" borderId="0" xfId="0" applyFont="1"/>
    <xf numFmtId="10" fontId="4" fillId="0" borderId="0" xfId="7" applyNumberFormat="1" applyFont="1" applyFill="1" applyAlignment="1">
      <alignment horizontal="left"/>
    </xf>
    <xf numFmtId="0" fontId="4" fillId="0" borderId="0" xfId="0" applyFont="1" applyAlignment="1">
      <alignment horizontal="left"/>
    </xf>
    <xf numFmtId="165" fontId="4" fillId="0" borderId="0" xfId="7" applyNumberFormat="1" applyFont="1" applyFill="1" applyAlignment="1">
      <alignment horizontal="center"/>
    </xf>
    <xf numFmtId="165" fontId="4" fillId="0" borderId="0" xfId="7" applyNumberFormat="1" applyFont="1" applyAlignment="1">
      <alignment horizontal="center"/>
    </xf>
    <xf numFmtId="10" fontId="4" fillId="0" borderId="0" xfId="7" applyNumberFormat="1" applyFont="1" applyAlignment="1">
      <alignment horizontal="left"/>
    </xf>
    <xf numFmtId="0" fontId="5" fillId="0" borderId="0" xfId="0" applyFont="1" applyAlignment="1">
      <alignment wrapText="1"/>
    </xf>
    <xf numFmtId="0" fontId="4" fillId="3" borderId="0" xfId="0" applyFont="1" applyFill="1" applyAlignment="1">
      <alignment horizontal="center"/>
    </xf>
    <xf numFmtId="10" fontId="4" fillId="3" borderId="0" xfId="7" applyNumberFormat="1" applyFont="1" applyFill="1" applyBorder="1" applyAlignment="1">
      <alignment horizontal="left"/>
    </xf>
    <xf numFmtId="165" fontId="4" fillId="3" borderId="0" xfId="7" applyNumberFormat="1" applyFont="1" applyFill="1" applyBorder="1" applyAlignment="1">
      <alignment horizontal="center"/>
    </xf>
    <xf numFmtId="10" fontId="4" fillId="3" borderId="0" xfId="8" applyNumberFormat="1" applyFont="1" applyFill="1" applyAlignment="1">
      <alignment horizontal="left"/>
    </xf>
    <xf numFmtId="0" fontId="14" fillId="3" borderId="0" xfId="0" applyFont="1" applyFill="1" applyAlignment="1">
      <alignment horizontal="left"/>
    </xf>
    <xf numFmtId="1" fontId="4" fillId="3" borderId="0" xfId="0" applyNumberFormat="1" applyFont="1" applyFill="1" applyAlignment="1">
      <alignment horizontal="center"/>
    </xf>
    <xf numFmtId="1" fontId="4" fillId="0" borderId="0" xfId="0" applyNumberFormat="1" applyFont="1" applyAlignment="1">
      <alignment horizontal="center"/>
    </xf>
    <xf numFmtId="14" fontId="4" fillId="3" borderId="0" xfId="0" applyNumberFormat="1" applyFont="1" applyFill="1" applyAlignment="1">
      <alignment horizontal="left"/>
    </xf>
    <xf numFmtId="1" fontId="4" fillId="3" borderId="0" xfId="0" applyNumberFormat="1" applyFont="1" applyFill="1" applyAlignment="1">
      <alignment horizontal="left"/>
    </xf>
    <xf numFmtId="0" fontId="4" fillId="3" borderId="0" xfId="0" applyFont="1" applyFill="1" applyAlignment="1">
      <alignment horizontal="left"/>
    </xf>
    <xf numFmtId="0" fontId="4" fillId="3" borderId="3" xfId="0" applyFont="1" applyFill="1" applyBorder="1" applyAlignment="1">
      <alignment horizontal="center"/>
    </xf>
    <xf numFmtId="0" fontId="4" fillId="3" borderId="3" xfId="0" applyFont="1" applyFill="1" applyBorder="1" applyAlignment="1">
      <alignment horizontal="left" vertical="top"/>
    </xf>
    <xf numFmtId="9" fontId="4" fillId="3" borderId="3" xfId="0" applyNumberFormat="1" applyFont="1" applyFill="1" applyBorder="1" applyAlignment="1">
      <alignment horizontal="center"/>
    </xf>
    <xf numFmtId="10" fontId="4" fillId="3" borderId="3" xfId="8" applyNumberFormat="1" applyFont="1" applyFill="1" applyBorder="1" applyAlignment="1">
      <alignment horizontal="center"/>
    </xf>
    <xf numFmtId="0" fontId="3" fillId="3" borderId="3" xfId="0" applyFont="1" applyFill="1" applyBorder="1" applyAlignment="1">
      <alignment horizontal="center"/>
    </xf>
    <xf numFmtId="14" fontId="4" fillId="3" borderId="3" xfId="0" applyNumberFormat="1" applyFont="1" applyFill="1" applyBorder="1" applyAlignment="1">
      <alignment horizontal="center"/>
    </xf>
    <xf numFmtId="0" fontId="4" fillId="3" borderId="3" xfId="0" quotePrefix="1" applyFont="1" applyFill="1" applyBorder="1" applyAlignment="1">
      <alignment horizontal="center"/>
    </xf>
    <xf numFmtId="14" fontId="4" fillId="3" borderId="3" xfId="0" quotePrefix="1" applyNumberFormat="1" applyFont="1" applyFill="1" applyBorder="1" applyAlignment="1">
      <alignment horizontal="center"/>
    </xf>
    <xf numFmtId="14" fontId="4" fillId="3" borderId="3" xfId="0" quotePrefix="1" applyNumberFormat="1" applyFont="1" applyFill="1" applyBorder="1" applyAlignment="1">
      <alignment horizontal="left"/>
    </xf>
    <xf numFmtId="9" fontId="4" fillId="3" borderId="0" xfId="0" applyNumberFormat="1" applyFont="1" applyFill="1" applyAlignment="1">
      <alignment horizontal="center"/>
    </xf>
    <xf numFmtId="10" fontId="4" fillId="3" borderId="0" xfId="8" applyNumberFormat="1" applyFont="1" applyFill="1" applyAlignment="1">
      <alignment horizontal="center"/>
    </xf>
    <xf numFmtId="10" fontId="4" fillId="3" borderId="0" xfId="7" applyNumberFormat="1" applyFont="1" applyFill="1" applyAlignment="1">
      <alignment horizontal="center"/>
    </xf>
    <xf numFmtId="0" fontId="4" fillId="3" borderId="3" xfId="0" applyFont="1" applyFill="1" applyBorder="1" applyAlignment="1">
      <alignment horizontal="left"/>
    </xf>
    <xf numFmtId="10" fontId="4" fillId="3" borderId="3" xfId="0" quotePrefix="1" applyNumberFormat="1" applyFont="1" applyFill="1" applyBorder="1" applyAlignment="1">
      <alignment horizontal="center"/>
    </xf>
    <xf numFmtId="10" fontId="4" fillId="3" borderId="3" xfId="8" quotePrefix="1" applyNumberFormat="1" applyFont="1" applyFill="1" applyBorder="1" applyAlignment="1">
      <alignment horizontal="center"/>
    </xf>
    <xf numFmtId="10" fontId="4" fillId="3" borderId="3" xfId="8" quotePrefix="1" applyNumberFormat="1" applyFont="1" applyFill="1" applyBorder="1" applyAlignment="1">
      <alignment horizontal="left"/>
    </xf>
    <xf numFmtId="0" fontId="4" fillId="3" borderId="2" xfId="0" applyFont="1" applyFill="1" applyBorder="1" applyAlignment="1">
      <alignment horizontal="center"/>
    </xf>
    <xf numFmtId="0" fontId="4" fillId="3" borderId="3" xfId="0" quotePrefix="1" applyFont="1" applyFill="1" applyBorder="1" applyAlignment="1">
      <alignment horizontal="left"/>
    </xf>
    <xf numFmtId="0" fontId="4" fillId="3" borderId="2" xfId="0" applyFont="1" applyFill="1" applyBorder="1" applyAlignment="1">
      <alignment horizontal="left"/>
    </xf>
    <xf numFmtId="0" fontId="3" fillId="3" borderId="2" xfId="0" applyFont="1" applyFill="1" applyBorder="1" applyAlignment="1">
      <alignment horizontal="center"/>
    </xf>
    <xf numFmtId="10" fontId="4" fillId="3" borderId="0" xfId="7" applyNumberFormat="1" applyFont="1" applyFill="1" applyAlignment="1">
      <alignment horizontal="center" vertical="center"/>
    </xf>
    <xf numFmtId="1" fontId="4" fillId="3" borderId="0" xfId="7" applyNumberFormat="1" applyFont="1" applyFill="1" applyBorder="1" applyAlignment="1">
      <alignment horizontal="center"/>
    </xf>
    <xf numFmtId="0" fontId="4" fillId="3" borderId="0" xfId="7" applyNumberFormat="1" applyFont="1" applyFill="1" applyBorder="1" applyAlignment="1">
      <alignment horizontal="center"/>
    </xf>
    <xf numFmtId="0" fontId="3" fillId="3" borderId="0" xfId="0" applyFont="1" applyFill="1" applyAlignment="1">
      <alignment horizontal="center"/>
    </xf>
    <xf numFmtId="14" fontId="4" fillId="3" borderId="0" xfId="0" quotePrefix="1" applyNumberFormat="1" applyFont="1" applyFill="1" applyAlignment="1">
      <alignment horizontal="center"/>
    </xf>
    <xf numFmtId="10" fontId="3" fillId="3" borderId="0" xfId="8" applyNumberFormat="1" applyFont="1" applyFill="1" applyBorder="1" applyAlignment="1">
      <alignment horizontal="left"/>
    </xf>
    <xf numFmtId="14" fontId="4" fillId="3" borderId="0" xfId="0" applyNumberFormat="1" applyFont="1" applyFill="1" applyAlignment="1">
      <alignment horizontal="center"/>
    </xf>
    <xf numFmtId="10" fontId="4" fillId="3" borderId="0" xfId="8" applyNumberFormat="1" applyFont="1" applyFill="1" applyBorder="1" applyAlignment="1">
      <alignment horizontal="center"/>
    </xf>
    <xf numFmtId="10" fontId="4" fillId="3" borderId="0" xfId="8" applyNumberFormat="1" applyFont="1" applyFill="1" applyBorder="1" applyAlignment="1">
      <alignment horizontal="left"/>
    </xf>
    <xf numFmtId="14" fontId="4" fillId="3" borderId="0" xfId="0" quotePrefix="1" applyNumberFormat="1" applyFont="1" applyFill="1" applyAlignment="1">
      <alignment horizontal="left"/>
    </xf>
    <xf numFmtId="165" fontId="4" fillId="3" borderId="0" xfId="7" applyNumberFormat="1" applyFont="1" applyFill="1" applyAlignment="1">
      <alignment horizontal="center"/>
    </xf>
    <xf numFmtId="0" fontId="3" fillId="3" borderId="0" xfId="0" applyFont="1" applyFill="1" applyAlignment="1">
      <alignment horizontal="left"/>
    </xf>
    <xf numFmtId="0" fontId="4" fillId="3" borderId="0" xfId="0" applyFont="1" applyFill="1"/>
    <xf numFmtId="10" fontId="3" fillId="3" borderId="0" xfId="7" applyNumberFormat="1" applyFont="1" applyFill="1" applyAlignment="1">
      <alignment horizontal="center"/>
    </xf>
    <xf numFmtId="9" fontId="4" fillId="3" borderId="0" xfId="0" quotePrefix="1" applyNumberFormat="1" applyFont="1" applyFill="1" applyAlignment="1">
      <alignment horizontal="center"/>
    </xf>
    <xf numFmtId="0" fontId="4" fillId="3" borderId="0" xfId="0" applyFont="1" applyFill="1" applyAlignment="1">
      <alignment horizontal="center" wrapText="1"/>
    </xf>
    <xf numFmtId="10" fontId="4" fillId="3" borderId="0" xfId="7" applyNumberFormat="1" applyFont="1" applyFill="1" applyAlignment="1">
      <alignment horizontal="left"/>
    </xf>
    <xf numFmtId="0" fontId="5" fillId="3" borderId="0" xfId="0" applyFont="1" applyFill="1"/>
    <xf numFmtId="0" fontId="6" fillId="3" borderId="0" xfId="0" applyFont="1" applyFill="1"/>
    <xf numFmtId="0" fontId="21" fillId="3" borderId="0" xfId="0" applyFont="1" applyFill="1" applyAlignment="1">
      <alignment horizontal="left"/>
    </xf>
    <xf numFmtId="0" fontId="28" fillId="3" borderId="0" xfId="0" applyFont="1" applyFill="1"/>
    <xf numFmtId="0" fontId="26" fillId="3" borderId="0" xfId="0" applyFont="1" applyFill="1" applyAlignment="1">
      <alignment horizontal="center"/>
    </xf>
    <xf numFmtId="0" fontId="12" fillId="4" borderId="0" xfId="0" applyFont="1" applyFill="1" applyAlignment="1">
      <alignment horizontal="center" wrapText="1"/>
    </xf>
    <xf numFmtId="165" fontId="4" fillId="3" borderId="0" xfId="0" applyNumberFormat="1" applyFont="1" applyFill="1"/>
    <xf numFmtId="0" fontId="0" fillId="3" borderId="0" xfId="0" applyFill="1"/>
    <xf numFmtId="0" fontId="26" fillId="2" borderId="0" xfId="0" applyFont="1" applyFill="1" applyAlignment="1">
      <alignment horizontal="center"/>
    </xf>
    <xf numFmtId="10" fontId="26" fillId="3" borderId="0" xfId="7" applyNumberFormat="1" applyFont="1" applyFill="1" applyAlignment="1">
      <alignment horizontal="center"/>
    </xf>
    <xf numFmtId="0" fontId="29" fillId="0" borderId="0" xfId="0" applyFont="1"/>
    <xf numFmtId="14" fontId="29" fillId="2" borderId="0" xfId="0" applyNumberFormat="1" applyFont="1" applyFill="1" applyAlignment="1">
      <alignment horizontal="left"/>
    </xf>
    <xf numFmtId="0" fontId="26" fillId="3" borderId="0" xfId="0" applyFont="1" applyFill="1"/>
    <xf numFmtId="9" fontId="26" fillId="3" borderId="0" xfId="0" quotePrefix="1" applyNumberFormat="1" applyFont="1" applyFill="1" applyAlignment="1">
      <alignment horizontal="center"/>
    </xf>
    <xf numFmtId="10" fontId="26" fillId="3" borderId="0" xfId="7" applyNumberFormat="1" applyFont="1" applyFill="1" applyBorder="1" applyAlignment="1">
      <alignment horizontal="left"/>
    </xf>
    <xf numFmtId="165" fontId="26" fillId="3" borderId="0" xfId="7" applyNumberFormat="1" applyFont="1" applyFill="1" applyBorder="1" applyAlignment="1">
      <alignment horizontal="center"/>
    </xf>
    <xf numFmtId="1" fontId="26" fillId="3" borderId="0" xfId="7" applyNumberFormat="1" applyFont="1" applyFill="1" applyBorder="1" applyAlignment="1">
      <alignment horizontal="center"/>
    </xf>
    <xf numFmtId="0" fontId="26" fillId="3" borderId="0" xfId="7" applyNumberFormat="1" applyFont="1" applyFill="1" applyBorder="1" applyAlignment="1">
      <alignment horizontal="center"/>
    </xf>
    <xf numFmtId="0" fontId="26" fillId="0" borderId="0" xfId="0" applyFont="1"/>
    <xf numFmtId="10" fontId="3" fillId="3" borderId="3" xfId="8" applyNumberFormat="1" applyFont="1" applyFill="1" applyBorder="1" applyAlignment="1">
      <alignment horizontal="left"/>
    </xf>
    <xf numFmtId="0" fontId="0" fillId="3" borderId="3" xfId="0" applyFill="1" applyBorder="1" applyAlignment="1">
      <alignment horizontal="left" vertical="center"/>
    </xf>
    <xf numFmtId="165" fontId="26" fillId="3" borderId="0" xfId="7" applyNumberFormat="1" applyFont="1" applyFill="1" applyAlignment="1">
      <alignment horizontal="center"/>
    </xf>
    <xf numFmtId="0" fontId="26" fillId="2" borderId="0" xfId="6" applyFont="1" applyFill="1" applyAlignment="1">
      <alignment horizontal="center"/>
    </xf>
    <xf numFmtId="0" fontId="29" fillId="2" borderId="0" xfId="6" applyFont="1" applyFill="1" applyAlignment="1">
      <alignment horizontal="left"/>
    </xf>
    <xf numFmtId="0" fontId="26" fillId="2" borderId="0" xfId="0" applyFont="1" applyFill="1" applyAlignment="1">
      <alignment horizontal="left"/>
    </xf>
    <xf numFmtId="0" fontId="4" fillId="3" borderId="3" xfId="0" applyFont="1" applyFill="1" applyBorder="1"/>
    <xf numFmtId="9" fontId="4" fillId="3" borderId="3" xfId="7" applyFont="1" applyFill="1" applyBorder="1" applyAlignment="1">
      <alignment horizontal="center"/>
    </xf>
    <xf numFmtId="0" fontId="3" fillId="3" borderId="3" xfId="6" applyFont="1" applyFill="1" applyBorder="1" applyAlignment="1">
      <alignment horizontal="center"/>
    </xf>
    <xf numFmtId="0" fontId="3" fillId="3" borderId="3" xfId="6" quotePrefix="1" applyFont="1" applyFill="1" applyBorder="1" applyAlignment="1">
      <alignment horizontal="left"/>
    </xf>
    <xf numFmtId="0" fontId="12" fillId="4" borderId="0" xfId="0" applyFont="1" applyFill="1" applyAlignment="1">
      <alignment horizontal="center"/>
    </xf>
    <xf numFmtId="14" fontId="5" fillId="3" borderId="0" xfId="0" applyNumberFormat="1" applyFont="1" applyFill="1" applyAlignment="1">
      <alignment horizontal="center"/>
    </xf>
    <xf numFmtId="9" fontId="4" fillId="3" borderId="0" xfId="8" applyFont="1" applyFill="1" applyAlignment="1">
      <alignment horizontal="center"/>
    </xf>
    <xf numFmtId="9" fontId="3" fillId="3" borderId="0" xfId="7" applyFont="1" applyFill="1" applyAlignment="1">
      <alignment horizontal="center"/>
    </xf>
    <xf numFmtId="0" fontId="5" fillId="3" borderId="0" xfId="0" applyFont="1" applyFill="1" applyAlignment="1">
      <alignment horizontal="left"/>
    </xf>
    <xf numFmtId="0" fontId="5" fillId="3" borderId="0" xfId="0" applyFont="1" applyFill="1" applyAlignment="1">
      <alignment horizontal="center"/>
    </xf>
    <xf numFmtId="10" fontId="5" fillId="3" borderId="0" xfId="0" applyNumberFormat="1" applyFont="1" applyFill="1" applyAlignment="1">
      <alignment horizontal="center"/>
    </xf>
    <xf numFmtId="9" fontId="5" fillId="3" borderId="0" xfId="0" applyNumberFormat="1" applyFont="1" applyFill="1" applyAlignment="1">
      <alignment horizontal="center"/>
    </xf>
    <xf numFmtId="9" fontId="5" fillId="3" borderId="0" xfId="8" applyFont="1" applyFill="1" applyAlignment="1">
      <alignment horizontal="center"/>
    </xf>
    <xf numFmtId="10" fontId="5" fillId="3" borderId="0" xfId="8" applyNumberFormat="1" applyFont="1" applyFill="1" applyAlignment="1">
      <alignment horizontal="center"/>
    </xf>
    <xf numFmtId="14" fontId="5" fillId="3" borderId="0" xfId="0" quotePrefix="1" applyNumberFormat="1" applyFont="1" applyFill="1" applyAlignment="1">
      <alignment horizontal="center"/>
    </xf>
    <xf numFmtId="9" fontId="4" fillId="3" borderId="0" xfId="8" applyFont="1" applyFill="1" applyBorder="1" applyAlignment="1">
      <alignment horizontal="center"/>
    </xf>
    <xf numFmtId="10" fontId="4" fillId="3" borderId="0" xfId="0" applyNumberFormat="1" applyFont="1" applyFill="1" applyAlignment="1">
      <alignment horizontal="center"/>
    </xf>
    <xf numFmtId="0" fontId="4" fillId="3" borderId="0" xfId="8" applyNumberFormat="1" applyFont="1" applyFill="1" applyAlignment="1">
      <alignment horizontal="center"/>
    </xf>
    <xf numFmtId="0" fontId="17" fillId="3" borderId="0" xfId="0" applyFont="1" applyFill="1"/>
    <xf numFmtId="10" fontId="4" fillId="3" borderId="0" xfId="0" applyNumberFormat="1" applyFont="1" applyFill="1"/>
    <xf numFmtId="10" fontId="4" fillId="3" borderId="0" xfId="8" applyNumberFormat="1" applyFont="1" applyFill="1"/>
    <xf numFmtId="14" fontId="25" fillId="3" borderId="0" xfId="0" applyNumberFormat="1" applyFont="1" applyFill="1" applyAlignment="1">
      <alignment horizontal="left"/>
    </xf>
    <xf numFmtId="10" fontId="13" fillId="3" borderId="0" xfId="8" applyNumberFormat="1" applyFont="1" applyFill="1" applyAlignment="1">
      <alignment horizontal="center"/>
    </xf>
    <xf numFmtId="9" fontId="12" fillId="4" borderId="0" xfId="0" applyNumberFormat="1" applyFont="1" applyFill="1" applyAlignment="1">
      <alignment horizontal="center"/>
    </xf>
    <xf numFmtId="9" fontId="12" fillId="4" borderId="0" xfId="0" applyNumberFormat="1" applyFont="1" applyFill="1" applyAlignment="1">
      <alignment horizontal="center" wrapText="1"/>
    </xf>
    <xf numFmtId="10" fontId="12" fillId="4" borderId="0" xfId="9" applyNumberFormat="1" applyFont="1" applyFill="1" applyBorder="1" applyAlignment="1">
      <alignment horizontal="center" wrapText="1"/>
    </xf>
    <xf numFmtId="10" fontId="3" fillId="3" borderId="2" xfId="7" applyNumberFormat="1" applyFont="1" applyFill="1" applyBorder="1" applyAlignment="1">
      <alignment horizontal="center"/>
    </xf>
    <xf numFmtId="9" fontId="3" fillId="3" borderId="2" xfId="7" applyFont="1" applyFill="1" applyBorder="1" applyAlignment="1">
      <alignment horizontal="center"/>
    </xf>
    <xf numFmtId="0" fontId="4" fillId="3" borderId="2" xfId="0" applyFont="1" applyFill="1" applyBorder="1" applyAlignment="1">
      <alignment horizontal="left" vertical="top"/>
    </xf>
    <xf numFmtId="0" fontId="12" fillId="4" borderId="0" xfId="0" applyFont="1" applyFill="1"/>
    <xf numFmtId="9" fontId="12" fillId="4" borderId="0" xfId="8" applyFont="1" applyFill="1" applyAlignment="1">
      <alignment horizontal="center"/>
    </xf>
    <xf numFmtId="0" fontId="26" fillId="3" borderId="0" xfId="0" applyFont="1" applyFill="1" applyAlignment="1">
      <alignment horizontal="left"/>
    </xf>
    <xf numFmtId="10" fontId="3" fillId="0" borderId="3" xfId="8" applyNumberFormat="1" applyFont="1" applyFill="1" applyBorder="1" applyAlignment="1">
      <alignment horizontal="center"/>
    </xf>
    <xf numFmtId="10" fontId="3" fillId="0" borderId="3" xfId="8" applyNumberFormat="1" applyFont="1" applyFill="1" applyBorder="1" applyAlignment="1">
      <alignment horizontal="left"/>
    </xf>
    <xf numFmtId="0" fontId="4" fillId="0" borderId="3" xfId="0" applyFont="1" applyBorder="1" applyAlignment="1">
      <alignment horizontal="left"/>
    </xf>
    <xf numFmtId="9" fontId="4" fillId="0" borderId="3" xfId="0" applyNumberFormat="1" applyFont="1" applyBorder="1" applyAlignment="1">
      <alignment horizontal="center"/>
    </xf>
    <xf numFmtId="0" fontId="4" fillId="0" borderId="3" xfId="0" applyFont="1" applyBorder="1" applyAlignment="1">
      <alignment horizontal="center"/>
    </xf>
    <xf numFmtId="0" fontId="4" fillId="0" borderId="3" xfId="0" applyFont="1" applyBorder="1"/>
    <xf numFmtId="0" fontId="9" fillId="3" borderId="0" xfId="21" applyFont="1" applyFill="1" applyAlignment="1">
      <alignment horizontal="left"/>
    </xf>
    <xf numFmtId="0" fontId="15" fillId="3" borderId="0" xfId="0" applyFont="1" applyFill="1"/>
    <xf numFmtId="0" fontId="27" fillId="3" borderId="0" xfId="0" applyFont="1" applyFill="1" applyAlignment="1">
      <alignment horizontal="left"/>
    </xf>
    <xf numFmtId="0" fontId="29" fillId="3" borderId="0" xfId="21" applyFont="1" applyFill="1" applyAlignment="1">
      <alignment horizontal="right"/>
    </xf>
    <xf numFmtId="0" fontId="26" fillId="3" borderId="0" xfId="21" applyFont="1" applyFill="1" applyAlignment="1">
      <alignment horizontal="center"/>
    </xf>
    <xf numFmtId="10" fontId="26" fillId="3" borderId="0" xfId="22" applyNumberFormat="1" applyFont="1" applyFill="1" applyAlignment="1">
      <alignment horizontal="left"/>
    </xf>
    <xf numFmtId="165" fontId="26" fillId="3" borderId="0" xfId="22" applyNumberFormat="1" applyFont="1" applyFill="1" applyAlignment="1">
      <alignment horizontal="center"/>
    </xf>
    <xf numFmtId="0" fontId="29" fillId="3" borderId="0" xfId="21" applyFont="1" applyFill="1" applyAlignment="1">
      <alignment horizontal="left"/>
    </xf>
    <xf numFmtId="0" fontId="4" fillId="0" borderId="2" xfId="0" applyFont="1" applyBorder="1" applyAlignment="1">
      <alignment horizontal="center"/>
    </xf>
    <xf numFmtId="0" fontId="3" fillId="0" borderId="2" xfId="0" quotePrefix="1" applyFont="1" applyBorder="1" applyAlignment="1">
      <alignment horizontal="left"/>
    </xf>
    <xf numFmtId="0" fontId="3" fillId="0" borderId="3" xfId="0" applyFont="1" applyBorder="1" applyAlignment="1">
      <alignment horizontal="center"/>
    </xf>
    <xf numFmtId="0" fontId="3" fillId="0" borderId="3" xfId="0" quotePrefix="1" applyFont="1" applyBorder="1" applyAlignment="1">
      <alignment horizontal="left"/>
    </xf>
    <xf numFmtId="0" fontId="5" fillId="0" borderId="0" xfId="0" applyFont="1" applyAlignment="1">
      <alignment horizontal="left"/>
    </xf>
    <xf numFmtId="0" fontId="29" fillId="0" borderId="0" xfId="0" applyFont="1" applyAlignment="1">
      <alignment horizontal="left"/>
    </xf>
    <xf numFmtId="0" fontId="29" fillId="2" borderId="0" xfId="0" applyFont="1" applyFill="1" applyAlignment="1">
      <alignment horizontal="left"/>
    </xf>
    <xf numFmtId="10" fontId="29" fillId="3" borderId="0" xfId="7" applyNumberFormat="1" applyFont="1" applyFill="1" applyAlignment="1">
      <alignment horizontal="left"/>
    </xf>
    <xf numFmtId="10" fontId="29" fillId="0" borderId="0" xfId="7" applyNumberFormat="1" applyFont="1" applyFill="1" applyAlignment="1">
      <alignment horizontal="left"/>
    </xf>
    <xf numFmtId="0" fontId="21" fillId="3" borderId="0" xfId="0" applyFont="1" applyFill="1" applyAlignment="1">
      <alignment wrapText="1"/>
    </xf>
    <xf numFmtId="0" fontId="21" fillId="0" borderId="0" xfId="0" applyFont="1" applyAlignment="1">
      <alignment wrapText="1"/>
    </xf>
    <xf numFmtId="14" fontId="3" fillId="3" borderId="3" xfId="0" quotePrefix="1" applyNumberFormat="1" applyFont="1" applyFill="1" applyBorder="1" applyAlignment="1">
      <alignment horizontal="center"/>
    </xf>
    <xf numFmtId="0" fontId="3" fillId="0" borderId="2" xfId="0" applyFont="1" applyBorder="1" applyAlignment="1">
      <alignment horizontal="center"/>
    </xf>
    <xf numFmtId="0" fontId="3" fillId="0" borderId="0" xfId="0" applyFont="1" applyAlignment="1">
      <alignment horizontal="left"/>
    </xf>
    <xf numFmtId="0" fontId="3" fillId="0" borderId="0" xfId="0" applyFont="1" applyAlignment="1">
      <alignment horizontal="center"/>
    </xf>
    <xf numFmtId="10" fontId="4" fillId="0" borderId="0" xfId="8" applyNumberFormat="1" applyFont="1" applyFill="1" applyAlignment="1">
      <alignment horizontal="center"/>
    </xf>
    <xf numFmtId="0" fontId="3" fillId="0" borderId="3" xfId="6" applyFont="1" applyBorder="1" applyAlignment="1">
      <alignment horizontal="center"/>
    </xf>
    <xf numFmtId="0" fontId="3" fillId="0" borderId="3" xfId="6" applyFont="1" applyBorder="1"/>
    <xf numFmtId="0" fontId="3" fillId="0" borderId="3" xfId="0" applyFont="1" applyBorder="1" applyAlignment="1">
      <alignment horizontal="left"/>
    </xf>
    <xf numFmtId="9" fontId="4" fillId="0" borderId="3" xfId="7" applyFont="1" applyFill="1" applyBorder="1" applyAlignment="1">
      <alignment horizontal="center"/>
    </xf>
    <xf numFmtId="0" fontId="3" fillId="0" borderId="3" xfId="0" applyFont="1" applyBorder="1"/>
    <xf numFmtId="0" fontId="27" fillId="3" borderId="5" xfId="0" applyFont="1" applyFill="1" applyBorder="1" applyAlignment="1">
      <alignment horizontal="left"/>
    </xf>
    <xf numFmtId="0" fontId="4" fillId="3" borderId="6" xfId="0" applyFont="1" applyFill="1" applyBorder="1"/>
    <xf numFmtId="0" fontId="4" fillId="3" borderId="6" xfId="0" applyFont="1" applyFill="1" applyBorder="1" applyAlignment="1">
      <alignment horizontal="center"/>
    </xf>
    <xf numFmtId="0" fontId="21" fillId="3" borderId="8" xfId="0" applyFont="1" applyFill="1" applyBorder="1" applyAlignment="1">
      <alignment horizontal="left"/>
    </xf>
    <xf numFmtId="0" fontId="14" fillId="3" borderId="8" xfId="0" applyFont="1" applyFill="1" applyBorder="1" applyAlignment="1">
      <alignment horizontal="left"/>
    </xf>
    <xf numFmtId="0" fontId="29" fillId="2" borderId="8" xfId="0" applyFont="1" applyFill="1" applyBorder="1" applyAlignment="1">
      <alignment horizontal="left"/>
    </xf>
    <xf numFmtId="0" fontId="4" fillId="3" borderId="8" xfId="0" applyFont="1" applyFill="1" applyBorder="1" applyAlignment="1">
      <alignment horizontal="center"/>
    </xf>
    <xf numFmtId="10" fontId="29" fillId="3" borderId="0" xfId="7" applyNumberFormat="1" applyFont="1" applyFill="1" applyBorder="1" applyAlignment="1">
      <alignment horizontal="left"/>
    </xf>
    <xf numFmtId="9" fontId="3" fillId="3" borderId="0" xfId="0" applyNumberFormat="1" applyFont="1" applyFill="1" applyAlignment="1">
      <alignment horizontal="left"/>
    </xf>
    <xf numFmtId="0" fontId="4" fillId="3" borderId="0" xfId="0" applyFont="1" applyFill="1" applyAlignment="1">
      <alignment wrapText="1"/>
    </xf>
    <xf numFmtId="0" fontId="4" fillId="3" borderId="7" xfId="0" applyFont="1" applyFill="1" applyBorder="1" applyAlignment="1">
      <alignment horizontal="center"/>
    </xf>
    <xf numFmtId="0" fontId="4" fillId="3" borderId="9" xfId="0" applyFont="1" applyFill="1" applyBorder="1" applyAlignment="1">
      <alignment horizontal="center"/>
    </xf>
    <xf numFmtId="0" fontId="29" fillId="2" borderId="9" xfId="0" applyFont="1" applyFill="1" applyBorder="1" applyAlignment="1">
      <alignment horizontal="left"/>
    </xf>
    <xf numFmtId="0" fontId="3" fillId="3" borderId="8" xfId="0" applyFont="1" applyFill="1" applyBorder="1" applyAlignment="1">
      <alignment horizontal="left"/>
    </xf>
    <xf numFmtId="0" fontId="32" fillId="3" borderId="9" xfId="31" applyFill="1" applyBorder="1" applyAlignment="1">
      <alignment horizontal="left"/>
    </xf>
    <xf numFmtId="10" fontId="3" fillId="0" borderId="0" xfId="8" applyNumberFormat="1" applyFont="1" applyFill="1" applyBorder="1" applyAlignment="1">
      <alignment horizontal="left"/>
    </xf>
    <xf numFmtId="0" fontId="4" fillId="0" borderId="0" xfId="7" applyNumberFormat="1" applyFont="1" applyFill="1" applyBorder="1" applyAlignment="1">
      <alignment horizontal="center"/>
    </xf>
    <xf numFmtId="0" fontId="26" fillId="0" borderId="0" xfId="7" applyNumberFormat="1" applyFont="1" applyFill="1" applyBorder="1" applyAlignment="1">
      <alignment horizontal="center"/>
    </xf>
    <xf numFmtId="10" fontId="26" fillId="0" borderId="0" xfId="7" applyNumberFormat="1" applyFont="1" applyFill="1" applyAlignment="1">
      <alignment horizontal="center"/>
    </xf>
    <xf numFmtId="0" fontId="3" fillId="2" borderId="0" xfId="28" applyFill="1" applyAlignment="1">
      <alignment horizontal="center"/>
    </xf>
    <xf numFmtId="0" fontId="3" fillId="0" borderId="0" xfId="28" applyAlignment="1">
      <alignment horizontal="center"/>
    </xf>
    <xf numFmtId="0" fontId="3" fillId="0" borderId="0" xfId="28" quotePrefix="1" applyAlignment="1">
      <alignment horizontal="left"/>
    </xf>
    <xf numFmtId="0" fontId="4" fillId="3" borderId="13" xfId="0" applyFont="1" applyFill="1" applyBorder="1" applyAlignment="1">
      <alignment horizontal="center"/>
    </xf>
    <xf numFmtId="0" fontId="3" fillId="0" borderId="15" xfId="28" quotePrefix="1" applyBorder="1" applyAlignment="1">
      <alignment horizontal="left"/>
    </xf>
    <xf numFmtId="0" fontId="3" fillId="0" borderId="14" xfId="28" applyBorder="1" applyAlignment="1">
      <alignment horizontal="center"/>
    </xf>
    <xf numFmtId="0" fontId="3" fillId="0" borderId="15" xfId="28" applyBorder="1" applyAlignment="1">
      <alignment horizontal="center"/>
    </xf>
    <xf numFmtId="0" fontId="26" fillId="2" borderId="16" xfId="0" applyFont="1" applyFill="1" applyBorder="1" applyAlignment="1">
      <alignment horizontal="left"/>
    </xf>
    <xf numFmtId="0" fontId="26" fillId="2" borderId="16" xfId="0" applyFont="1" applyFill="1" applyBorder="1" applyAlignment="1">
      <alignment horizontal="center"/>
    </xf>
    <xf numFmtId="0" fontId="3" fillId="3" borderId="17" xfId="6" quotePrefix="1" applyFont="1" applyFill="1" applyBorder="1" applyAlignment="1">
      <alignment horizontal="left"/>
    </xf>
    <xf numFmtId="0" fontId="4" fillId="3" borderId="17" xfId="0" applyFont="1" applyFill="1" applyBorder="1" applyAlignment="1">
      <alignment horizontal="center"/>
    </xf>
    <xf numFmtId="0" fontId="4" fillId="3" borderId="17" xfId="0" applyFont="1" applyFill="1" applyBorder="1" applyAlignment="1">
      <alignment horizontal="left"/>
    </xf>
    <xf numFmtId="0" fontId="3" fillId="0" borderId="14" xfId="0" applyFont="1" applyBorder="1" applyAlignment="1">
      <alignment horizontal="left"/>
    </xf>
    <xf numFmtId="0" fontId="3" fillId="0" borderId="14" xfId="0" quotePrefix="1" applyFont="1" applyBorder="1" applyAlignment="1">
      <alignment horizontal="left"/>
    </xf>
    <xf numFmtId="0" fontId="3" fillId="0" borderId="15" xfId="0" applyFont="1" applyBorder="1" applyAlignment="1">
      <alignment vertical="center"/>
    </xf>
    <xf numFmtId="0" fontId="3" fillId="0" borderId="15" xfId="0" quotePrefix="1" applyFont="1" applyBorder="1" applyAlignment="1">
      <alignment horizontal="left"/>
    </xf>
    <xf numFmtId="0" fontId="3" fillId="0" borderId="14" xfId="28" applyBorder="1" applyAlignment="1">
      <alignment horizontal="left"/>
    </xf>
    <xf numFmtId="0" fontId="3" fillId="0" borderId="14" xfId="28" quotePrefix="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2" borderId="16" xfId="28" applyFill="1" applyBorder="1" applyAlignment="1">
      <alignment horizontal="center"/>
    </xf>
    <xf numFmtId="0" fontId="3" fillId="0" borderId="15" xfId="0" applyFont="1" applyBorder="1" applyAlignment="1">
      <alignment horizontal="left"/>
    </xf>
    <xf numFmtId="0" fontId="3" fillId="0" borderId="14" xfId="0" applyFont="1" applyBorder="1" applyAlignment="1">
      <alignment vertical="center"/>
    </xf>
    <xf numFmtId="0" fontId="11" fillId="0" borderId="16" xfId="0" applyFont="1" applyBorder="1" applyAlignment="1">
      <alignment horizontal="center"/>
    </xf>
    <xf numFmtId="9" fontId="4" fillId="3" borderId="17" xfId="0" applyNumberFormat="1" applyFont="1" applyFill="1" applyBorder="1" applyAlignment="1">
      <alignment horizontal="center"/>
    </xf>
    <xf numFmtId="0" fontId="3" fillId="0" borderId="15" xfId="28" quotePrefix="1" applyBorder="1" applyAlignment="1">
      <alignment horizontal="center"/>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4" xfId="0" applyFont="1" applyFill="1" applyBorder="1" applyAlignment="1">
      <alignment horizontal="center"/>
    </xf>
    <xf numFmtId="0" fontId="4" fillId="3" borderId="15" xfId="0" applyFont="1" applyFill="1" applyBorder="1" applyAlignment="1">
      <alignment horizontal="center"/>
    </xf>
    <xf numFmtId="0" fontId="4" fillId="3" borderId="14" xfId="0" applyFont="1" applyFill="1" applyBorder="1" applyAlignment="1">
      <alignment horizontal="center"/>
    </xf>
    <xf numFmtId="9" fontId="4" fillId="3" borderId="4" xfId="0" applyNumberFormat="1" applyFont="1" applyFill="1" applyBorder="1" applyAlignment="1">
      <alignment horizontal="center"/>
    </xf>
    <xf numFmtId="9" fontId="4" fillId="3" borderId="15" xfId="0" applyNumberFormat="1" applyFont="1" applyFill="1" applyBorder="1" applyAlignment="1">
      <alignment horizontal="center"/>
    </xf>
    <xf numFmtId="0" fontId="26" fillId="2" borderId="13" xfId="0" applyFont="1" applyFill="1" applyBorder="1" applyAlignment="1">
      <alignment horizontal="center"/>
    </xf>
    <xf numFmtId="0" fontId="4" fillId="0" borderId="15" xfId="0" applyFont="1" applyBorder="1" applyAlignment="1">
      <alignment horizontal="center"/>
    </xf>
    <xf numFmtId="9" fontId="3" fillId="0" borderId="15" xfId="0" applyNumberFormat="1" applyFont="1" applyBorder="1" applyAlignment="1">
      <alignment horizontal="center"/>
    </xf>
    <xf numFmtId="9" fontId="3" fillId="0" borderId="0" xfId="0" applyNumberFormat="1" applyFont="1" applyAlignment="1">
      <alignment horizontal="center"/>
    </xf>
    <xf numFmtId="0" fontId="4" fillId="0" borderId="15" xfId="0" applyFont="1" applyBorder="1" applyAlignment="1">
      <alignment horizontal="left"/>
    </xf>
    <xf numFmtId="0" fontId="26" fillId="2" borderId="15" xfId="0" applyFont="1" applyFill="1" applyBorder="1" applyAlignment="1">
      <alignment horizontal="center"/>
    </xf>
    <xf numFmtId="0" fontId="29" fillId="2" borderId="15" xfId="6" applyFont="1" applyFill="1" applyBorder="1" applyAlignment="1">
      <alignment horizontal="left"/>
    </xf>
    <xf numFmtId="0" fontId="26" fillId="2" borderId="15" xfId="6" applyFont="1" applyFill="1" applyBorder="1" applyAlignment="1">
      <alignment horizontal="center"/>
    </xf>
    <xf numFmtId="0" fontId="3" fillId="0" borderId="0" xfId="6" applyFont="1" applyAlignment="1">
      <alignment horizontal="center"/>
    </xf>
    <xf numFmtId="0" fontId="3" fillId="3" borderId="17" xfId="6" applyFont="1" applyFill="1" applyBorder="1" applyAlignment="1">
      <alignment horizontal="center"/>
    </xf>
    <xf numFmtId="0" fontId="3" fillId="3" borderId="14" xfId="6" applyFont="1" applyFill="1" applyBorder="1" applyAlignment="1">
      <alignment horizontal="center"/>
    </xf>
    <xf numFmtId="0" fontId="3" fillId="3" borderId="16" xfId="6" quotePrefix="1" applyFont="1" applyFill="1" applyBorder="1" applyAlignment="1">
      <alignment horizontal="left"/>
    </xf>
    <xf numFmtId="0" fontId="4" fillId="0" borderId="14" xfId="0" applyFont="1" applyBorder="1" applyAlignment="1">
      <alignment horizontal="left"/>
    </xf>
    <xf numFmtId="9" fontId="4" fillId="0" borderId="15" xfId="0" applyNumberFormat="1" applyFont="1" applyBorder="1" applyAlignment="1">
      <alignment horizontal="center"/>
    </xf>
    <xf numFmtId="0" fontId="4" fillId="0" borderId="14" xfId="0" applyFont="1" applyBorder="1" applyAlignment="1">
      <alignment horizontal="center"/>
    </xf>
    <xf numFmtId="0" fontId="26" fillId="2" borderId="15" xfId="0" applyFont="1" applyFill="1" applyBorder="1" applyAlignment="1">
      <alignment horizontal="left"/>
    </xf>
    <xf numFmtId="0" fontId="3" fillId="3" borderId="15" xfId="6" quotePrefix="1" applyFont="1" applyFill="1" applyBorder="1" applyAlignment="1">
      <alignment horizontal="left"/>
    </xf>
    <xf numFmtId="0" fontId="3" fillId="2" borderId="15" xfId="28" applyFill="1" applyBorder="1" applyAlignment="1">
      <alignment horizontal="center"/>
    </xf>
    <xf numFmtId="0" fontId="4" fillId="3" borderId="16" xfId="0" applyFont="1" applyFill="1" applyBorder="1" applyAlignment="1">
      <alignment horizontal="center"/>
    </xf>
    <xf numFmtId="0" fontId="3" fillId="0" borderId="15" xfId="28" applyBorder="1" applyAlignment="1">
      <alignment horizontal="left"/>
    </xf>
    <xf numFmtId="0" fontId="26" fillId="2" borderId="20" xfId="0" applyFont="1" applyFill="1" applyBorder="1" applyAlignment="1">
      <alignment horizontal="center"/>
    </xf>
    <xf numFmtId="10" fontId="4" fillId="0" borderId="19" xfId="7" applyNumberFormat="1" applyFont="1" applyFill="1" applyBorder="1" applyAlignment="1">
      <alignment horizontal="center"/>
    </xf>
    <xf numFmtId="0" fontId="26" fillId="2" borderId="19" xfId="0" applyFont="1" applyFill="1" applyBorder="1" applyAlignment="1">
      <alignment horizontal="center"/>
    </xf>
    <xf numFmtId="0" fontId="26" fillId="2" borderId="21" xfId="0" applyFont="1" applyFill="1" applyBorder="1" applyAlignment="1">
      <alignment horizontal="center"/>
    </xf>
    <xf numFmtId="165" fontId="26" fillId="3" borderId="20" xfId="7" applyNumberFormat="1" applyFont="1" applyFill="1" applyBorder="1" applyAlignment="1">
      <alignment horizontal="center"/>
    </xf>
    <xf numFmtId="0" fontId="3" fillId="0" borderId="22" xfId="28" applyBorder="1" applyAlignment="1">
      <alignment horizontal="center"/>
    </xf>
    <xf numFmtId="0" fontId="4" fillId="3" borderId="16" xfId="0" applyFont="1" applyFill="1" applyBorder="1" applyAlignment="1">
      <alignment horizontal="left"/>
    </xf>
    <xf numFmtId="0" fontId="3" fillId="0" borderId="16" xfId="0" quotePrefix="1" applyFont="1" applyBorder="1" applyAlignment="1">
      <alignment horizontal="center"/>
    </xf>
    <xf numFmtId="0" fontId="3" fillId="0" borderId="16" xfId="0" applyFont="1" applyBorder="1" applyAlignment="1">
      <alignment vertical="center"/>
    </xf>
    <xf numFmtId="0" fontId="3" fillId="0" borderId="16" xfId="0" applyFont="1" applyBorder="1" applyAlignment="1">
      <alignment horizontal="left"/>
    </xf>
    <xf numFmtId="0" fontId="3" fillId="0" borderId="15" xfId="0" quotePrefix="1" applyFont="1" applyBorder="1" applyAlignment="1">
      <alignment horizontal="center"/>
    </xf>
    <xf numFmtId="9" fontId="4" fillId="3" borderId="16" xfId="0" applyNumberFormat="1" applyFont="1" applyFill="1" applyBorder="1" applyAlignment="1">
      <alignment horizontal="center"/>
    </xf>
    <xf numFmtId="0" fontId="4" fillId="0" borderId="16" xfId="0" applyFont="1" applyBorder="1" applyAlignment="1">
      <alignment horizontal="left"/>
    </xf>
    <xf numFmtId="0" fontId="26" fillId="2" borderId="14" xfId="0" applyFont="1" applyFill="1" applyBorder="1" applyAlignment="1">
      <alignment horizontal="center"/>
    </xf>
    <xf numFmtId="0" fontId="3" fillId="0" borderId="3" xfId="0" applyFont="1" applyBorder="1" applyAlignment="1">
      <alignment horizontal="left" vertical="top"/>
    </xf>
    <xf numFmtId="14" fontId="3" fillId="0" borderId="3" xfId="0" applyNumberFormat="1" applyFont="1" applyBorder="1" applyAlignment="1">
      <alignment horizontal="left"/>
    </xf>
    <xf numFmtId="10" fontId="3" fillId="0" borderId="3" xfId="8" quotePrefix="1" applyNumberFormat="1" applyFont="1" applyFill="1" applyBorder="1" applyAlignment="1">
      <alignment horizontal="left"/>
    </xf>
    <xf numFmtId="0" fontId="11" fillId="0" borderId="3" xfId="0" applyFont="1" applyBorder="1"/>
    <xf numFmtId="0" fontId="3" fillId="3" borderId="3" xfId="0" applyFont="1" applyFill="1" applyBorder="1"/>
    <xf numFmtId="0" fontId="11" fillId="0" borderId="3" xfId="0" applyFont="1" applyBorder="1" applyAlignment="1">
      <alignment horizontal="center"/>
    </xf>
    <xf numFmtId="0" fontId="3" fillId="0" borderId="0" xfId="28"/>
    <xf numFmtId="0" fontId="11" fillId="0" borderId="0" xfId="0" applyFont="1"/>
    <xf numFmtId="14" fontId="3" fillId="0" borderId="2" xfId="0" applyNumberFormat="1" applyFont="1" applyBorder="1" applyAlignment="1">
      <alignment horizontal="left"/>
    </xf>
    <xf numFmtId="0" fontId="3" fillId="0" borderId="0" xfId="0" applyFont="1"/>
    <xf numFmtId="0" fontId="3" fillId="0" borderId="17" xfId="6" applyFont="1" applyBorder="1" applyAlignment="1">
      <alignment horizontal="center"/>
    </xf>
    <xf numFmtId="0" fontId="3" fillId="0" borderId="17" xfId="6" quotePrefix="1" applyFont="1" applyBorder="1" applyAlignment="1">
      <alignment horizontal="left"/>
    </xf>
    <xf numFmtId="0" fontId="4" fillId="0" borderId="17" xfId="0" applyFont="1" applyBorder="1" applyAlignment="1">
      <alignment horizontal="center"/>
    </xf>
    <xf numFmtId="0" fontId="3" fillId="0" borderId="0" xfId="7" applyNumberFormat="1" applyFont="1" applyFill="1" applyBorder="1" applyAlignment="1">
      <alignment horizontal="center"/>
    </xf>
    <xf numFmtId="0" fontId="3" fillId="0" borderId="16" xfId="6" quotePrefix="1" applyFont="1" applyBorder="1" applyAlignment="1">
      <alignment horizontal="left"/>
    </xf>
    <xf numFmtId="0" fontId="11" fillId="0" borderId="17" xfId="0" applyFont="1" applyBorder="1" applyAlignment="1">
      <alignment horizontal="center"/>
    </xf>
    <xf numFmtId="0" fontId="4" fillId="0" borderId="2" xfId="0" applyFont="1" applyBorder="1" applyAlignment="1">
      <alignment horizontal="left"/>
    </xf>
    <xf numFmtId="9" fontId="4" fillId="0" borderId="17" xfId="0" applyNumberFormat="1" applyFont="1" applyBorder="1" applyAlignment="1">
      <alignment horizontal="center"/>
    </xf>
    <xf numFmtId="0" fontId="3" fillId="0" borderId="15" xfId="6" applyFont="1" applyBorder="1" applyAlignment="1">
      <alignment horizontal="left"/>
    </xf>
    <xf numFmtId="0" fontId="3" fillId="0" borderId="4" xfId="0" applyFont="1" applyBorder="1" applyAlignment="1">
      <alignment horizontal="center"/>
    </xf>
    <xf numFmtId="9" fontId="4" fillId="0" borderId="16" xfId="0" applyNumberFormat="1" applyFont="1" applyBorder="1" applyAlignment="1">
      <alignment horizontal="center"/>
    </xf>
    <xf numFmtId="0" fontId="3" fillId="0" borderId="15" xfId="6" applyFont="1" applyBorder="1" applyAlignment="1">
      <alignment horizontal="center"/>
    </xf>
    <xf numFmtId="0" fontId="3" fillId="0" borderId="15" xfId="6" quotePrefix="1" applyFont="1" applyBorder="1" applyAlignment="1">
      <alignment horizontal="left"/>
    </xf>
    <xf numFmtId="9" fontId="4" fillId="3" borderId="14" xfId="0" applyNumberFormat="1" applyFont="1" applyFill="1" applyBorder="1" applyAlignment="1">
      <alignment horizontal="center"/>
    </xf>
    <xf numFmtId="0" fontId="11" fillId="0" borderId="22" xfId="6" applyFont="1" applyBorder="1" applyAlignment="1">
      <alignment horizontal="center"/>
    </xf>
    <xf numFmtId="0" fontId="11" fillId="0" borderId="15" xfId="6" applyFont="1" applyBorder="1"/>
    <xf numFmtId="0" fontId="26" fillId="2" borderId="22" xfId="6" applyFont="1" applyFill="1" applyBorder="1" applyAlignment="1">
      <alignment horizontal="center"/>
    </xf>
    <xf numFmtId="0" fontId="26" fillId="2" borderId="24" xfId="6" applyFont="1" applyFill="1" applyBorder="1" applyAlignment="1">
      <alignment horizontal="center"/>
    </xf>
    <xf numFmtId="0" fontId="29" fillId="2" borderId="16" xfId="6" applyFont="1" applyFill="1" applyBorder="1" applyAlignment="1">
      <alignment horizontal="left"/>
    </xf>
    <xf numFmtId="14" fontId="29" fillId="2" borderId="15" xfId="0" applyNumberFormat="1" applyFont="1" applyFill="1" applyBorder="1" applyAlignment="1">
      <alignment horizontal="left"/>
    </xf>
    <xf numFmtId="9" fontId="3" fillId="0" borderId="3" xfId="0" applyNumberFormat="1" applyFont="1" applyBorder="1" applyAlignment="1">
      <alignment horizontal="center"/>
    </xf>
    <xf numFmtId="0" fontId="0" fillId="3" borderId="25" xfId="0" applyFill="1" applyBorder="1"/>
    <xf numFmtId="0" fontId="0" fillId="3" borderId="26" xfId="0" applyFill="1" applyBorder="1"/>
    <xf numFmtId="0" fontId="3" fillId="2" borderId="29" xfId="28" applyFill="1" applyBorder="1" applyAlignment="1">
      <alignment horizontal="center"/>
    </xf>
    <xf numFmtId="0" fontId="3" fillId="2" borderId="30" xfId="28" applyFill="1" applyBorder="1" applyAlignment="1">
      <alignment horizontal="center"/>
    </xf>
    <xf numFmtId="0" fontId="3" fillId="0" borderId="28" xfId="28" applyBorder="1" applyAlignment="1">
      <alignment horizontal="left"/>
    </xf>
    <xf numFmtId="0" fontId="3" fillId="0" borderId="27" xfId="28" applyBorder="1" applyAlignment="1">
      <alignment horizontal="center"/>
    </xf>
    <xf numFmtId="0" fontId="4" fillId="0" borderId="0" xfId="0" applyFont="1" applyAlignment="1">
      <alignment horizontal="left" wrapText="1"/>
    </xf>
    <xf numFmtId="0" fontId="11" fillId="0" borderId="0" xfId="0" applyFont="1" applyAlignment="1">
      <alignment horizontal="center"/>
    </xf>
    <xf numFmtId="0" fontId="3" fillId="0" borderId="0" xfId="0" quotePrefix="1" applyFont="1" applyAlignment="1">
      <alignment horizontal="center"/>
    </xf>
    <xf numFmtId="10" fontId="5" fillId="3" borderId="34" xfId="0" applyNumberFormat="1" applyFont="1" applyFill="1" applyBorder="1" applyAlignment="1">
      <alignment horizontal="left"/>
    </xf>
    <xf numFmtId="165" fontId="5" fillId="3" borderId="34" xfId="7" applyNumberFormat="1" applyFont="1" applyFill="1" applyBorder="1" applyAlignment="1">
      <alignment horizontal="center"/>
    </xf>
    <xf numFmtId="1" fontId="4" fillId="3" borderId="34" xfId="7" applyNumberFormat="1" applyFont="1" applyFill="1" applyBorder="1" applyAlignment="1">
      <alignment horizontal="center"/>
    </xf>
    <xf numFmtId="0" fontId="4" fillId="3" borderId="34" xfId="7" applyNumberFormat="1" applyFont="1" applyFill="1" applyBorder="1" applyAlignment="1">
      <alignment horizontal="center"/>
    </xf>
    <xf numFmtId="10" fontId="4" fillId="3" borderId="34" xfId="7" applyNumberFormat="1" applyFont="1" applyFill="1" applyBorder="1" applyAlignment="1">
      <alignment horizontal="left"/>
    </xf>
    <xf numFmtId="165" fontId="4" fillId="3" borderId="34" xfId="7" applyNumberFormat="1" applyFont="1" applyFill="1" applyBorder="1" applyAlignment="1">
      <alignment horizontal="center"/>
    </xf>
    <xf numFmtId="0" fontId="4" fillId="3" borderId="25" xfId="0" applyFont="1" applyFill="1" applyBorder="1" applyAlignment="1">
      <alignment horizontal="center"/>
    </xf>
    <xf numFmtId="0" fontId="4" fillId="3" borderId="26" xfId="0" applyFont="1" applyFill="1" applyBorder="1" applyAlignment="1">
      <alignment horizontal="center"/>
    </xf>
    <xf numFmtId="0" fontId="4" fillId="0" borderId="26" xfId="0" applyFont="1" applyBorder="1" applyAlignment="1">
      <alignment horizontal="center"/>
    </xf>
    <xf numFmtId="0" fontId="3" fillId="0" borderId="26" xfId="0" applyFont="1" applyBorder="1" applyAlignment="1">
      <alignment horizontal="center"/>
    </xf>
    <xf numFmtId="0" fontId="4" fillId="3" borderId="2" xfId="0" applyFont="1" applyFill="1" applyBorder="1"/>
    <xf numFmtId="0" fontId="4" fillId="3" borderId="4" xfId="0" applyFont="1" applyFill="1" applyBorder="1" applyAlignment="1">
      <alignment horizontal="left"/>
    </xf>
    <xf numFmtId="0" fontId="3" fillId="3" borderId="4" xfId="0" applyFont="1" applyFill="1" applyBorder="1" applyAlignment="1">
      <alignment horizontal="center"/>
    </xf>
    <xf numFmtId="0" fontId="26" fillId="2" borderId="36" xfId="0" applyFont="1" applyFill="1" applyBorder="1" applyAlignment="1">
      <alignment horizontal="center"/>
    </xf>
    <xf numFmtId="14" fontId="29" fillId="2" borderId="36" xfId="0" applyNumberFormat="1" applyFont="1" applyFill="1" applyBorder="1" applyAlignment="1">
      <alignment horizontal="left"/>
    </xf>
    <xf numFmtId="10" fontId="26" fillId="2" borderId="36" xfId="7" applyNumberFormat="1" applyFont="1" applyFill="1" applyBorder="1" applyAlignment="1">
      <alignment horizontal="left"/>
    </xf>
    <xf numFmtId="10" fontId="26" fillId="2" borderId="36" xfId="7" applyNumberFormat="1" applyFont="1" applyFill="1" applyBorder="1" applyAlignment="1">
      <alignment horizontal="center" vertical="center"/>
    </xf>
    <xf numFmtId="10" fontId="26" fillId="2" borderId="40" xfId="7" applyNumberFormat="1" applyFont="1" applyFill="1" applyBorder="1" applyAlignment="1">
      <alignment horizontal="center" vertical="center"/>
    </xf>
    <xf numFmtId="0" fontId="3" fillId="0" borderId="0" xfId="28" applyAlignment="1">
      <alignment horizontal="left"/>
    </xf>
    <xf numFmtId="0" fontId="3" fillId="0" borderId="0" xfId="28" applyAlignment="1">
      <alignment horizontal="left" wrapText="1"/>
    </xf>
    <xf numFmtId="0" fontId="5" fillId="3" borderId="0" xfId="8" applyNumberFormat="1" applyFont="1" applyFill="1" applyAlignment="1">
      <alignment horizontal="center"/>
    </xf>
    <xf numFmtId="0" fontId="24" fillId="0" borderId="2" xfId="0" applyFont="1" applyBorder="1" applyAlignment="1">
      <alignment horizontal="left" vertical="center"/>
    </xf>
    <xf numFmtId="0" fontId="24" fillId="0" borderId="2" xfId="0" quotePrefix="1" applyFont="1" applyBorder="1" applyAlignment="1">
      <alignment horizontal="center"/>
    </xf>
    <xf numFmtId="0" fontId="24" fillId="0" borderId="3" xfId="0" applyFont="1" applyBorder="1" applyAlignment="1">
      <alignment horizontal="left" vertical="center"/>
    </xf>
    <xf numFmtId="0" fontId="24" fillId="0" borderId="3" xfId="0" quotePrefix="1" applyFont="1" applyBorder="1" applyAlignment="1">
      <alignment horizontal="center"/>
    </xf>
    <xf numFmtId="0" fontId="3" fillId="0" borderId="3" xfId="0" quotePrefix="1" applyFont="1" applyBorder="1" applyAlignment="1">
      <alignment horizontal="center"/>
    </xf>
    <xf numFmtId="14" fontId="3" fillId="0" borderId="3" xfId="0" quotePrefix="1" applyNumberFormat="1" applyFont="1" applyBorder="1" applyAlignment="1">
      <alignment horizontal="left"/>
    </xf>
    <xf numFmtId="0" fontId="5" fillId="0" borderId="0" xfId="0" applyFont="1" applyAlignment="1">
      <alignment horizontal="center"/>
    </xf>
    <xf numFmtId="0" fontId="3" fillId="0" borderId="2" xfId="0" applyFont="1" applyBorder="1"/>
    <xf numFmtId="10" fontId="3" fillId="0" borderId="3" xfId="0" quotePrefix="1" applyNumberFormat="1" applyFont="1" applyBorder="1" applyAlignment="1">
      <alignment horizontal="left"/>
    </xf>
    <xf numFmtId="0" fontId="3" fillId="0" borderId="3" xfId="8" quotePrefix="1" applyNumberFormat="1" applyFont="1" applyFill="1" applyBorder="1" applyAlignment="1">
      <alignment horizontal="center"/>
    </xf>
    <xf numFmtId="0" fontId="5" fillId="0" borderId="0" xfId="0" quotePrefix="1" applyFont="1" applyAlignment="1">
      <alignment horizontal="center"/>
    </xf>
    <xf numFmtId="10" fontId="3" fillId="0" borderId="3" xfId="8" quotePrefix="1" applyNumberFormat="1" applyFont="1" applyFill="1" applyBorder="1" applyAlignment="1"/>
    <xf numFmtId="164" fontId="3" fillId="0" borderId="3" xfId="2" applyNumberFormat="1" applyFont="1" applyFill="1" applyBorder="1" applyAlignment="1">
      <alignment horizontal="left" vertical="center"/>
    </xf>
    <xf numFmtId="0" fontId="3" fillId="0" borderId="3" xfId="8" applyNumberFormat="1" applyFont="1" applyFill="1" applyBorder="1" applyAlignment="1">
      <alignment horizontal="center"/>
    </xf>
    <xf numFmtId="14" fontId="5" fillId="0" borderId="0" xfId="0" applyNumberFormat="1" applyFont="1" applyAlignment="1">
      <alignment horizontal="left"/>
    </xf>
    <xf numFmtId="10" fontId="3" fillId="0" borderId="2" xfId="8" applyNumberFormat="1" applyFont="1" applyFill="1" applyBorder="1" applyAlignment="1">
      <alignment horizontal="left"/>
    </xf>
    <xf numFmtId="0" fontId="3" fillId="0" borderId="2" xfId="0" quotePrefix="1" applyFont="1" applyBorder="1" applyAlignment="1">
      <alignment horizontal="center"/>
    </xf>
    <xf numFmtId="14" fontId="3" fillId="0" borderId="3" xfId="0" applyNumberFormat="1" applyFont="1" applyBorder="1"/>
    <xf numFmtId="14" fontId="3" fillId="0" borderId="0" xfId="0" quotePrefix="1" applyNumberFormat="1" applyFont="1" applyAlignment="1">
      <alignment horizontal="left"/>
    </xf>
    <xf numFmtId="0" fontId="13" fillId="0" borderId="3" xfId="0" applyFont="1" applyBorder="1" applyAlignment="1">
      <alignment horizontal="left"/>
    </xf>
    <xf numFmtId="0" fontId="13" fillId="0" borderId="3" xfId="0" quotePrefix="1" applyFont="1" applyBorder="1" applyAlignment="1">
      <alignment horizontal="center"/>
    </xf>
    <xf numFmtId="0" fontId="13" fillId="0" borderId="3" xfId="0" applyFont="1" applyBorder="1"/>
    <xf numFmtId="0" fontId="13" fillId="0" borderId="3" xfId="0" applyFont="1" applyBorder="1" applyAlignment="1">
      <alignment horizontal="center"/>
    </xf>
    <xf numFmtId="14" fontId="5" fillId="0" borderId="0" xfId="0" quotePrefix="1" applyNumberFormat="1" applyFont="1" applyAlignment="1">
      <alignment horizontal="left"/>
    </xf>
    <xf numFmtId="10" fontId="5" fillId="0" borderId="0" xfId="8" applyNumberFormat="1" applyFont="1" applyFill="1" applyBorder="1" applyAlignment="1">
      <alignment horizontal="center"/>
    </xf>
    <xf numFmtId="0" fontId="3" fillId="0" borderId="0" xfId="8" applyNumberFormat="1" applyFont="1" applyFill="1" applyBorder="1" applyAlignment="1">
      <alignment horizontal="center"/>
    </xf>
    <xf numFmtId="10" fontId="5" fillId="0" borderId="0" xfId="8" quotePrefix="1" applyNumberFormat="1" applyFont="1" applyFill="1" applyBorder="1" applyAlignment="1">
      <alignment horizontal="center"/>
    </xf>
    <xf numFmtId="14" fontId="5" fillId="0" borderId="0" xfId="0" quotePrefix="1" applyNumberFormat="1" applyFont="1"/>
    <xf numFmtId="0" fontId="11" fillId="0" borderId="3" xfId="0" applyFont="1" applyBorder="1" applyAlignment="1">
      <alignment horizontal="left"/>
    </xf>
    <xf numFmtId="0" fontId="11" fillId="0" borderId="3" xfId="0" quotePrefix="1" applyFont="1" applyBorder="1" applyAlignment="1">
      <alignment horizontal="center"/>
    </xf>
    <xf numFmtId="14" fontId="3" fillId="0" borderId="2" xfId="0" quotePrefix="1" applyNumberFormat="1" applyFont="1" applyBorder="1" applyAlignment="1">
      <alignment horizontal="left"/>
    </xf>
    <xf numFmtId="10" fontId="5" fillId="0" borderId="0" xfId="8" applyNumberFormat="1" applyFont="1" applyFill="1" applyAlignment="1">
      <alignment horizontal="center"/>
    </xf>
    <xf numFmtId="0" fontId="3" fillId="0" borderId="0" xfId="8" applyNumberFormat="1" applyFont="1" applyFill="1" applyAlignment="1">
      <alignment horizontal="center"/>
    </xf>
    <xf numFmtId="14" fontId="23" fillId="0" borderId="0" xfId="0" applyNumberFormat="1" applyFont="1" applyAlignment="1">
      <alignment horizontal="center"/>
    </xf>
    <xf numFmtId="0" fontId="24" fillId="0" borderId="0" xfId="0" applyFont="1" applyAlignment="1">
      <alignment horizontal="center"/>
    </xf>
    <xf numFmtId="0" fontId="3" fillId="0" borderId="3" xfId="0" quotePrefix="1" applyFont="1" applyBorder="1"/>
    <xf numFmtId="10" fontId="5" fillId="0" borderId="0" xfId="8" applyNumberFormat="1" applyFont="1" applyFill="1" applyAlignment="1">
      <alignment horizontal="left"/>
    </xf>
    <xf numFmtId="0" fontId="11" fillId="0" borderId="2" xfId="0" applyFont="1" applyBorder="1"/>
    <xf numFmtId="0" fontId="11" fillId="0" borderId="3" xfId="0" quotePrefix="1" applyFont="1" applyBorder="1" applyAlignment="1">
      <alignment horizontal="left"/>
    </xf>
    <xf numFmtId="0" fontId="3" fillId="0" borderId="2" xfId="8" applyNumberFormat="1" applyFont="1" applyFill="1" applyBorder="1" applyAlignment="1">
      <alignment horizontal="center"/>
    </xf>
    <xf numFmtId="14" fontId="3" fillId="0" borderId="2" xfId="0" applyNumberFormat="1" applyFont="1" applyBorder="1"/>
    <xf numFmtId="0" fontId="5" fillId="0" borderId="0" xfId="0" quotePrefix="1" applyFont="1"/>
    <xf numFmtId="0" fontId="3" fillId="3" borderId="0" xfId="0" applyFont="1" applyFill="1"/>
    <xf numFmtId="9" fontId="3" fillId="3" borderId="0" xfId="7" applyFill="1" applyAlignment="1">
      <alignment horizontal="center"/>
    </xf>
    <xf numFmtId="10" fontId="3" fillId="3" borderId="0" xfId="24" applyNumberFormat="1" applyFill="1" applyAlignment="1">
      <alignment horizontal="left"/>
    </xf>
    <xf numFmtId="1" fontId="3" fillId="3" borderId="0" xfId="0" applyNumberFormat="1" applyFont="1" applyFill="1" applyAlignment="1">
      <alignment horizontal="center"/>
    </xf>
    <xf numFmtId="14" fontId="3" fillId="3" borderId="0" xfId="0" applyNumberFormat="1" applyFont="1" applyFill="1" applyAlignment="1">
      <alignment horizontal="left"/>
    </xf>
    <xf numFmtId="1" fontId="3" fillId="3" borderId="0" xfId="0" applyNumberFormat="1" applyFont="1" applyFill="1" applyAlignment="1">
      <alignment horizontal="left"/>
    </xf>
    <xf numFmtId="9" fontId="26" fillId="2" borderId="36" xfId="7" applyFont="1" applyFill="1" applyBorder="1" applyAlignment="1">
      <alignment horizontal="center"/>
    </xf>
    <xf numFmtId="10" fontId="26" fillId="2" borderId="36" xfId="24" applyNumberFormat="1" applyFont="1" applyFill="1" applyBorder="1" applyAlignment="1">
      <alignment horizontal="left"/>
    </xf>
    <xf numFmtId="0" fontId="3" fillId="3" borderId="3" xfId="0" applyFont="1" applyFill="1" applyBorder="1" applyAlignment="1">
      <alignment horizontal="left" vertical="top"/>
    </xf>
    <xf numFmtId="10" fontId="26" fillId="2" borderId="36" xfId="24" applyNumberFormat="1" applyFont="1" applyFill="1" applyBorder="1" applyAlignment="1">
      <alignment horizontal="center" vertical="center"/>
    </xf>
    <xf numFmtId="10" fontId="26" fillId="2" borderId="40" xfId="24" applyNumberFormat="1" applyFont="1" applyFill="1" applyBorder="1" applyAlignment="1">
      <alignment horizontal="center" vertical="center"/>
    </xf>
    <xf numFmtId="9" fontId="0" fillId="0" borderId="0" xfId="7" applyFont="1"/>
    <xf numFmtId="0" fontId="29" fillId="6" borderId="16" xfId="6" applyFont="1" applyFill="1" applyBorder="1" applyAlignment="1">
      <alignment horizontal="left"/>
    </xf>
    <xf numFmtId="0" fontId="3" fillId="3" borderId="4" xfId="0" quotePrefix="1" applyFont="1" applyFill="1" applyBorder="1" applyAlignment="1">
      <alignment horizontal="center"/>
    </xf>
    <xf numFmtId="0" fontId="3" fillId="3" borderId="4" xfId="0" applyFont="1" applyFill="1" applyBorder="1" applyAlignment="1">
      <alignment horizontal="left" vertical="top"/>
    </xf>
    <xf numFmtId="9" fontId="3" fillId="3" borderId="0" xfId="24" applyFill="1" applyBorder="1" applyAlignment="1">
      <alignment horizontal="center"/>
    </xf>
    <xf numFmtId="10" fontId="3" fillId="3" borderId="0" xfId="24" applyNumberFormat="1" applyFill="1" applyBorder="1" applyAlignment="1">
      <alignment horizontal="center"/>
    </xf>
    <xf numFmtId="10" fontId="3" fillId="3" borderId="4" xfId="24" applyNumberFormat="1" applyFill="1" applyBorder="1" applyAlignment="1">
      <alignment horizontal="center"/>
    </xf>
    <xf numFmtId="0" fontId="3" fillId="3" borderId="0" xfId="24" applyNumberFormat="1" applyFill="1" applyBorder="1" applyAlignment="1">
      <alignment horizontal="center"/>
    </xf>
    <xf numFmtId="9" fontId="3" fillId="3" borderId="0" xfId="7" applyFill="1" applyBorder="1" applyAlignment="1">
      <alignment horizontal="center"/>
    </xf>
    <xf numFmtId="10" fontId="3" fillId="3" borderId="0" xfId="24" applyNumberFormat="1" applyFill="1" applyBorder="1" applyAlignment="1">
      <alignment horizontal="center" vertical="center"/>
    </xf>
    <xf numFmtId="0" fontId="26" fillId="2" borderId="45" xfId="0" applyFont="1" applyFill="1" applyBorder="1" applyAlignment="1">
      <alignment horizontal="center"/>
    </xf>
    <xf numFmtId="10" fontId="3" fillId="0" borderId="0" xfId="0" applyNumberFormat="1" applyFont="1" applyAlignment="1">
      <alignment horizontal="left"/>
    </xf>
    <xf numFmtId="14" fontId="3" fillId="0" borderId="3" xfId="0" applyNumberFormat="1" applyFont="1" applyBorder="1" applyAlignment="1">
      <alignment horizontal="center"/>
    </xf>
    <xf numFmtId="14" fontId="4" fillId="0" borderId="3" xfId="0" applyNumberFormat="1" applyFont="1" applyBorder="1" applyAlignment="1">
      <alignment horizontal="center"/>
    </xf>
    <xf numFmtId="10" fontId="3" fillId="0" borderId="2" xfId="0" applyNumberFormat="1" applyFont="1" applyBorder="1" applyAlignment="1">
      <alignment horizontal="left"/>
    </xf>
    <xf numFmtId="0" fontId="3" fillId="0" borderId="0" xfId="0" applyFont="1" applyAlignment="1">
      <alignment vertical="center"/>
    </xf>
    <xf numFmtId="10" fontId="3" fillId="3" borderId="3" xfId="0" quotePrefix="1" applyNumberFormat="1" applyFont="1" applyFill="1" applyBorder="1" applyAlignment="1">
      <alignment horizontal="left"/>
    </xf>
    <xf numFmtId="0" fontId="0" fillId="0" borderId="0" xfId="0" applyAlignment="1">
      <alignment horizontal="center"/>
    </xf>
    <xf numFmtId="0" fontId="0" fillId="3" borderId="0" xfId="0" applyFill="1" applyAlignment="1">
      <alignment horizontal="left"/>
    </xf>
    <xf numFmtId="0" fontId="0" fillId="0" borderId="0" xfId="0" applyAlignment="1">
      <alignment horizontal="left"/>
    </xf>
    <xf numFmtId="10" fontId="3" fillId="0" borderId="0" xfId="7" applyNumberFormat="1" applyFont="1" applyFill="1" applyBorder="1" applyAlignment="1">
      <alignment horizontal="left"/>
    </xf>
    <xf numFmtId="0" fontId="36" fillId="3" borderId="0" xfId="0" applyFont="1" applyFill="1" applyAlignment="1">
      <alignment horizontal="left" vertical="center"/>
    </xf>
    <xf numFmtId="0" fontId="9" fillId="3" borderId="0" xfId="0" applyFont="1" applyFill="1" applyAlignment="1">
      <alignment horizontal="left" vertical="center"/>
    </xf>
    <xf numFmtId="10" fontId="3" fillId="0" borderId="55" xfId="7" applyNumberFormat="1" applyFont="1" applyFill="1" applyBorder="1" applyAlignment="1">
      <alignment horizontal="left"/>
    </xf>
    <xf numFmtId="0" fontId="5" fillId="0" borderId="55" xfId="0" applyFont="1" applyBorder="1" applyAlignment="1">
      <alignment horizontal="center"/>
    </xf>
    <xf numFmtId="0" fontId="3" fillId="3" borderId="55" xfId="0" applyFont="1" applyFill="1" applyBorder="1" applyAlignment="1">
      <alignment horizontal="center"/>
    </xf>
    <xf numFmtId="9" fontId="3" fillId="0" borderId="55" xfId="7" applyFont="1" applyFill="1" applyBorder="1" applyAlignment="1">
      <alignment horizontal="center"/>
    </xf>
    <xf numFmtId="0" fontId="0" fillId="0" borderId="56" xfId="0" applyBorder="1" applyAlignment="1">
      <alignment horizontal="left"/>
    </xf>
    <xf numFmtId="0" fontId="3" fillId="0" borderId="50" xfId="0" quotePrefix="1" applyFont="1" applyBorder="1" applyAlignment="1">
      <alignment horizontal="center"/>
    </xf>
    <xf numFmtId="0" fontId="3" fillId="3" borderId="50" xfId="0" applyFont="1" applyFill="1" applyBorder="1" applyAlignment="1">
      <alignment horizontal="center"/>
    </xf>
    <xf numFmtId="9" fontId="3" fillId="3" borderId="50" xfId="7" applyFont="1" applyFill="1" applyBorder="1" applyAlignment="1">
      <alignment horizontal="center"/>
    </xf>
    <xf numFmtId="0" fontId="0" fillId="0" borderId="52" xfId="0" applyBorder="1" applyAlignment="1">
      <alignment horizontal="center" vertical="center"/>
    </xf>
    <xf numFmtId="0" fontId="3" fillId="0" borderId="0" xfId="0" applyFont="1" applyAlignment="1">
      <alignment horizontal="left" vertical="center"/>
    </xf>
    <xf numFmtId="0" fontId="0" fillId="0" borderId="44" xfId="0" applyBorder="1" applyAlignment="1">
      <alignment horizontal="center" vertical="center"/>
    </xf>
    <xf numFmtId="0" fontId="3" fillId="0" borderId="3" xfId="0" applyFont="1" applyBorder="1" applyAlignment="1">
      <alignment horizontal="left" vertical="center"/>
    </xf>
    <xf numFmtId="0" fontId="0" fillId="0" borderId="3" xfId="0" applyBorder="1" applyAlignment="1">
      <alignment horizontal="center" vertical="center"/>
    </xf>
    <xf numFmtId="0" fontId="3" fillId="0" borderId="51" xfId="0" applyFont="1" applyBorder="1" applyAlignment="1">
      <alignment horizontal="left" vertical="center"/>
    </xf>
    <xf numFmtId="0" fontId="0" fillId="0" borderId="15" xfId="0" applyBorder="1" applyAlignment="1">
      <alignment horizontal="center"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9" fillId="3" borderId="0" xfId="0" applyFont="1" applyFill="1" applyAlignment="1">
      <alignment horizontal="left"/>
    </xf>
    <xf numFmtId="0" fontId="3" fillId="0" borderId="0" xfId="0" applyFont="1" applyAlignment="1">
      <alignment horizontal="center" vertical="center"/>
    </xf>
    <xf numFmtId="0" fontId="3" fillId="0" borderId="0" xfId="0" quotePrefix="1" applyFont="1" applyAlignment="1">
      <alignment horizontal="left" vertical="center"/>
    </xf>
    <xf numFmtId="0" fontId="4" fillId="0" borderId="0" xfId="0" applyFont="1" applyAlignment="1">
      <alignment horizontal="center" vertical="center"/>
    </xf>
    <xf numFmtId="9" fontId="4" fillId="0" borderId="0" xfId="0" applyNumberFormat="1" applyFont="1" applyAlignment="1">
      <alignment horizontal="center" vertical="center"/>
    </xf>
    <xf numFmtId="0" fontId="4" fillId="3" borderId="3" xfId="0" applyFont="1" applyFill="1" applyBorder="1" applyAlignment="1">
      <alignment horizontal="center" vertical="center"/>
    </xf>
    <xf numFmtId="0" fontId="4" fillId="3" borderId="3" xfId="0" quotePrefix="1" applyFont="1" applyFill="1" applyBorder="1" applyAlignment="1">
      <alignment horizontal="left" vertical="center"/>
    </xf>
    <xf numFmtId="0" fontId="3" fillId="3" borderId="3" xfId="0" applyFont="1" applyFill="1" applyBorder="1" applyAlignment="1">
      <alignment horizontal="center" vertical="center"/>
    </xf>
    <xf numFmtId="9" fontId="4" fillId="3" borderId="3" xfId="0" applyNumberFormat="1" applyFont="1" applyFill="1" applyBorder="1" applyAlignment="1">
      <alignment horizontal="center" vertical="center"/>
    </xf>
    <xf numFmtId="10" fontId="4" fillId="3" borderId="2" xfId="8" applyNumberFormat="1" applyFont="1" applyFill="1" applyBorder="1" applyAlignment="1">
      <alignment horizontal="center" vertical="center"/>
    </xf>
    <xf numFmtId="0" fontId="4" fillId="3" borderId="3" xfId="0" applyFont="1" applyFill="1" applyBorder="1" applyAlignment="1">
      <alignment horizontal="left" vertical="center"/>
    </xf>
    <xf numFmtId="14" fontId="4" fillId="3" borderId="4" xfId="0" quotePrefix="1" applyNumberFormat="1" applyFont="1" applyFill="1" applyBorder="1" applyAlignment="1">
      <alignment horizontal="center" vertical="center"/>
    </xf>
    <xf numFmtId="0" fontId="4" fillId="3" borderId="4" xfId="0" applyFont="1" applyFill="1" applyBorder="1" applyAlignment="1">
      <alignment vertical="center"/>
    </xf>
    <xf numFmtId="0" fontId="4" fillId="3" borderId="4" xfId="0" applyFont="1" applyFill="1" applyBorder="1" applyAlignment="1">
      <alignment horizontal="center" vertical="center"/>
    </xf>
    <xf numFmtId="9" fontId="4" fillId="3" borderId="4" xfId="0" quotePrefix="1" applyNumberFormat="1" applyFont="1" applyFill="1" applyBorder="1" applyAlignment="1">
      <alignment horizontal="center" vertical="center"/>
    </xf>
    <xf numFmtId="14" fontId="3" fillId="3" borderId="48" xfId="0" quotePrefix="1" applyNumberFormat="1" applyFont="1" applyFill="1" applyBorder="1" applyAlignment="1">
      <alignment horizontal="center" vertical="center"/>
    </xf>
    <xf numFmtId="0" fontId="4" fillId="3" borderId="48" xfId="0" applyFont="1" applyFill="1" applyBorder="1" applyAlignment="1">
      <alignment horizontal="center" vertical="center"/>
    </xf>
    <xf numFmtId="9" fontId="4" fillId="3" borderId="49" xfId="0" applyNumberFormat="1" applyFont="1" applyFill="1" applyBorder="1" applyAlignment="1">
      <alignment horizontal="center" vertical="center"/>
    </xf>
    <xf numFmtId="0" fontId="4" fillId="3" borderId="49" xfId="0" applyFont="1" applyFill="1" applyBorder="1" applyAlignment="1">
      <alignment horizontal="center" vertical="center"/>
    </xf>
    <xf numFmtId="14" fontId="4" fillId="3" borderId="0" xfId="0" quotePrefix="1" applyNumberFormat="1" applyFont="1" applyFill="1" applyAlignment="1">
      <alignment horizontal="center" vertical="center"/>
    </xf>
    <xf numFmtId="0" fontId="4" fillId="3" borderId="0" xfId="0" applyFont="1" applyFill="1" applyAlignment="1">
      <alignment horizontal="center" vertical="center"/>
    </xf>
    <xf numFmtId="9" fontId="4" fillId="3" borderId="15" xfId="0" applyNumberFormat="1" applyFont="1" applyFill="1" applyBorder="1" applyAlignment="1">
      <alignment horizontal="center" vertical="center"/>
    </xf>
    <xf numFmtId="0" fontId="4" fillId="3" borderId="15" xfId="0" applyFont="1" applyFill="1" applyBorder="1" applyAlignment="1">
      <alignment horizontal="center" vertical="center"/>
    </xf>
    <xf numFmtId="14" fontId="4" fillId="3" borderId="3" xfId="0" quotePrefix="1" applyNumberFormat="1" applyFont="1" applyFill="1" applyBorder="1" applyAlignment="1">
      <alignment horizontal="center" vertical="center"/>
    </xf>
    <xf numFmtId="10" fontId="3" fillId="3" borderId="3" xfId="8" applyNumberFormat="1" applyFont="1" applyFill="1" applyBorder="1" applyAlignment="1">
      <alignment horizontal="left" vertical="center"/>
    </xf>
    <xf numFmtId="9"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14" fontId="3" fillId="0" borderId="3" xfId="0" quotePrefix="1" applyNumberFormat="1" applyFont="1" applyBorder="1" applyAlignment="1">
      <alignment horizontal="center" vertical="center"/>
    </xf>
    <xf numFmtId="10" fontId="3" fillId="0" borderId="3" xfId="8" applyNumberFormat="1" applyFont="1" applyFill="1" applyBorder="1" applyAlignment="1">
      <alignment horizontal="left" vertical="center"/>
    </xf>
    <xf numFmtId="0" fontId="3" fillId="0" borderId="3" xfId="0" applyFont="1" applyBorder="1" applyAlignment="1">
      <alignment horizontal="center" vertical="center"/>
    </xf>
    <xf numFmtId="9" fontId="4" fillId="0" borderId="3" xfId="0" applyNumberFormat="1" applyFont="1" applyBorder="1" applyAlignment="1">
      <alignment horizontal="center" vertical="center"/>
    </xf>
    <xf numFmtId="14" fontId="4" fillId="3" borderId="3" xfId="0" applyNumberFormat="1" applyFont="1" applyFill="1" applyBorder="1" applyAlignment="1">
      <alignment horizontal="center" vertical="center"/>
    </xf>
    <xf numFmtId="10" fontId="4" fillId="3" borderId="3" xfId="8" quotePrefix="1" applyNumberFormat="1" applyFont="1" applyFill="1" applyBorder="1" applyAlignment="1">
      <alignment horizontal="left" vertical="center"/>
    </xf>
    <xf numFmtId="14" fontId="3" fillId="0" borderId="3" xfId="0" applyNumberFormat="1" applyFont="1" applyBorder="1" applyAlignment="1">
      <alignment horizontal="center" vertical="center"/>
    </xf>
    <xf numFmtId="10" fontId="3" fillId="0" borderId="3" xfId="8" quotePrefix="1" applyNumberFormat="1" applyFont="1" applyFill="1" applyBorder="1" applyAlignment="1">
      <alignment horizontal="left" vertical="center"/>
    </xf>
    <xf numFmtId="0" fontId="4" fillId="0" borderId="3" xfId="0" applyFont="1" applyBorder="1" applyAlignment="1">
      <alignment horizontal="center" vertical="center"/>
    </xf>
    <xf numFmtId="10" fontId="4" fillId="3" borderId="3" xfId="8" quotePrefix="1" applyNumberFormat="1" applyFont="1" applyFill="1" applyBorder="1" applyAlignment="1">
      <alignment horizontal="center" vertical="center"/>
    </xf>
    <xf numFmtId="14" fontId="4" fillId="3" borderId="3" xfId="0" applyNumberFormat="1" applyFont="1" applyFill="1" applyBorder="1" applyAlignment="1">
      <alignment horizontal="left" vertical="center"/>
    </xf>
    <xf numFmtId="10" fontId="3" fillId="0" borderId="3" xfId="8" applyNumberFormat="1" applyFont="1" applyFill="1" applyBorder="1" applyAlignment="1">
      <alignment horizontal="center" vertical="center"/>
    </xf>
    <xf numFmtId="10" fontId="4" fillId="3" borderId="0" xfId="8" applyNumberFormat="1" applyFont="1" applyFill="1" applyBorder="1" applyAlignment="1">
      <alignment horizontal="center" vertical="center"/>
    </xf>
    <xf numFmtId="10" fontId="4" fillId="3" borderId="0" xfId="8" applyNumberFormat="1" applyFont="1" applyFill="1" applyBorder="1" applyAlignment="1">
      <alignment horizontal="left" vertical="center"/>
    </xf>
    <xf numFmtId="9" fontId="4" fillId="3" borderId="0" xfId="0" applyNumberFormat="1" applyFont="1" applyFill="1" applyAlignment="1">
      <alignment horizontal="center" vertical="center"/>
    </xf>
    <xf numFmtId="10" fontId="4" fillId="3" borderId="3" xfId="8" applyNumberFormat="1" applyFont="1" applyFill="1" applyBorder="1" applyAlignment="1">
      <alignment horizontal="center" vertical="center"/>
    </xf>
    <xf numFmtId="10" fontId="4" fillId="3" borderId="3" xfId="8" applyNumberFormat="1" applyFont="1" applyFill="1" applyBorder="1" applyAlignment="1">
      <alignment horizontal="left" vertical="center"/>
    </xf>
    <xf numFmtId="14" fontId="4" fillId="0" borderId="3" xfId="0" quotePrefix="1" applyNumberFormat="1" applyFont="1" applyBorder="1" applyAlignment="1">
      <alignment horizontal="center" vertical="center"/>
    </xf>
    <xf numFmtId="14" fontId="4" fillId="0" borderId="3" xfId="0" quotePrefix="1" applyNumberFormat="1" applyFont="1" applyBorder="1" applyAlignment="1">
      <alignment horizontal="left" vertical="center"/>
    </xf>
    <xf numFmtId="14" fontId="3" fillId="3" borderId="3" xfId="0" applyNumberFormat="1" applyFont="1" applyFill="1" applyBorder="1" applyAlignment="1">
      <alignment horizontal="center" vertical="center"/>
    </xf>
    <xf numFmtId="14" fontId="3" fillId="0" borderId="3" xfId="0" applyNumberFormat="1" applyFont="1" applyBorder="1" applyAlignment="1">
      <alignment horizontal="left" vertical="center"/>
    </xf>
    <xf numFmtId="0" fontId="26" fillId="2" borderId="36" xfId="0" applyFont="1" applyFill="1" applyBorder="1" applyAlignment="1">
      <alignment horizontal="center" vertical="center"/>
    </xf>
    <xf numFmtId="14" fontId="29" fillId="2" borderId="36" xfId="0" applyNumberFormat="1" applyFont="1" applyFill="1" applyBorder="1" applyAlignment="1">
      <alignment horizontal="left" vertical="center"/>
    </xf>
    <xf numFmtId="14" fontId="4" fillId="3" borderId="0" xfId="0" applyNumberFormat="1" applyFont="1" applyFill="1" applyAlignment="1">
      <alignment horizontal="center" vertical="center"/>
    </xf>
    <xf numFmtId="14" fontId="3" fillId="0" borderId="0" xfId="0" applyNumberFormat="1" applyFont="1" applyAlignment="1">
      <alignment horizontal="left" vertical="center"/>
    </xf>
    <xf numFmtId="0" fontId="4" fillId="3" borderId="3" xfId="0" applyFont="1" applyFill="1" applyBorder="1" applyAlignment="1">
      <alignment vertical="center"/>
    </xf>
    <xf numFmtId="9" fontId="4" fillId="3" borderId="3" xfId="0" quotePrefix="1" applyNumberFormat="1" applyFont="1" applyFill="1" applyBorder="1" applyAlignment="1">
      <alignment horizontal="center" vertical="center"/>
    </xf>
    <xf numFmtId="14" fontId="3" fillId="3" borderId="3" xfId="0" quotePrefix="1" applyNumberFormat="1" applyFont="1" applyFill="1" applyBorder="1" applyAlignment="1">
      <alignment horizontal="center" vertical="center"/>
    </xf>
    <xf numFmtId="0" fontId="3" fillId="3" borderId="3" xfId="0" applyFont="1" applyFill="1" applyBorder="1" applyAlignment="1">
      <alignment vertical="center"/>
    </xf>
    <xf numFmtId="14" fontId="4" fillId="3" borderId="0" xfId="0" quotePrefix="1" applyNumberFormat="1" applyFont="1" applyFill="1" applyAlignment="1">
      <alignment horizontal="left" vertical="center"/>
    </xf>
    <xf numFmtId="0" fontId="3" fillId="3" borderId="0" xfId="0" applyFont="1" applyFill="1" applyAlignment="1">
      <alignment horizontal="center" vertical="center"/>
    </xf>
    <xf numFmtId="14" fontId="3" fillId="3" borderId="3" xfId="0" quotePrefix="1" applyNumberFormat="1" applyFont="1" applyFill="1" applyBorder="1" applyAlignment="1">
      <alignment horizontal="left" vertical="center"/>
    </xf>
    <xf numFmtId="14" fontId="4" fillId="3" borderId="0" xfId="0" applyNumberFormat="1" applyFont="1" applyFill="1" applyAlignment="1">
      <alignment horizontal="left" vertical="center"/>
    </xf>
    <xf numFmtId="14" fontId="4" fillId="0" borderId="3" xfId="0" applyNumberFormat="1" applyFont="1" applyBorder="1" applyAlignment="1">
      <alignment horizontal="center" vertical="center"/>
    </xf>
    <xf numFmtId="10" fontId="4" fillId="0" borderId="3" xfId="8" applyNumberFormat="1" applyFont="1" applyFill="1" applyBorder="1" applyAlignment="1">
      <alignment horizontal="center" vertical="center"/>
    </xf>
    <xf numFmtId="0" fontId="3" fillId="0" borderId="3" xfId="0" quotePrefix="1" applyFont="1" applyBorder="1" applyAlignment="1">
      <alignment horizontal="left" vertical="center"/>
    </xf>
    <xf numFmtId="0" fontId="4" fillId="3" borderId="3" xfId="0" quotePrefix="1" applyFont="1" applyFill="1" applyBorder="1" applyAlignment="1">
      <alignment horizontal="center" vertical="center"/>
    </xf>
    <xf numFmtId="0" fontId="3" fillId="3" borderId="3" xfId="0" quotePrefix="1" applyFont="1" applyFill="1" applyBorder="1" applyAlignment="1">
      <alignment horizontal="left" vertical="center"/>
    </xf>
    <xf numFmtId="0" fontId="3" fillId="3" borderId="3" xfId="0" applyFont="1" applyFill="1" applyBorder="1" applyAlignment="1">
      <alignment horizontal="left" vertical="center"/>
    </xf>
    <xf numFmtId="0" fontId="3" fillId="0" borderId="4" xfId="0" applyFont="1" applyBorder="1" applyAlignment="1">
      <alignment horizontal="center" vertical="center"/>
    </xf>
    <xf numFmtId="0" fontId="4" fillId="3" borderId="0" xfId="0" applyFont="1" applyFill="1" applyAlignment="1">
      <alignment horizontal="left" vertical="center"/>
    </xf>
    <xf numFmtId="0" fontId="4" fillId="0" borderId="4" xfId="0" applyFont="1" applyBorder="1" applyAlignment="1">
      <alignment horizontal="center" vertical="center"/>
    </xf>
    <xf numFmtId="0" fontId="3" fillId="0" borderId="4" xfId="0" applyFont="1" applyBorder="1" applyAlignment="1">
      <alignment horizontal="left" vertical="center"/>
    </xf>
    <xf numFmtId="9" fontId="4" fillId="0" borderId="4" xfId="0" applyNumberFormat="1" applyFont="1" applyBorder="1" applyAlignment="1">
      <alignment horizontal="center" vertical="center"/>
    </xf>
    <xf numFmtId="0" fontId="3" fillId="3" borderId="4" xfId="0" applyFont="1" applyFill="1" applyBorder="1" applyAlignment="1">
      <alignment horizontal="center" vertical="center"/>
    </xf>
    <xf numFmtId="9" fontId="4" fillId="3" borderId="4" xfId="0" applyNumberFormat="1" applyFont="1" applyFill="1" applyBorder="1" applyAlignment="1">
      <alignment horizontal="center" vertical="center"/>
    </xf>
    <xf numFmtId="0" fontId="3" fillId="0" borderId="0" xfId="0" quotePrefix="1" applyFont="1" applyAlignment="1">
      <alignment horizontal="center" vertical="center"/>
    </xf>
    <xf numFmtId="10" fontId="4" fillId="0" borderId="0" xfId="8" applyNumberFormat="1" applyFont="1" applyFill="1" applyBorder="1" applyAlignment="1">
      <alignment horizontal="center" vertical="center"/>
    </xf>
    <xf numFmtId="14" fontId="4" fillId="0" borderId="4" xfId="0" quotePrefix="1" applyNumberFormat="1" applyFont="1" applyBorder="1" applyAlignment="1">
      <alignment horizontal="center" vertical="center"/>
    </xf>
    <xf numFmtId="0" fontId="4" fillId="0" borderId="4" xfId="0" applyFont="1" applyBorder="1" applyAlignment="1">
      <alignment vertical="center"/>
    </xf>
    <xf numFmtId="9" fontId="4" fillId="0" borderId="4" xfId="0" quotePrefix="1" applyNumberFormat="1" applyFont="1" applyBorder="1" applyAlignment="1">
      <alignment horizontal="center" vertical="center"/>
    </xf>
    <xf numFmtId="0" fontId="26" fillId="2" borderId="40" xfId="0" applyFont="1" applyFill="1" applyBorder="1" applyAlignment="1">
      <alignment horizontal="center" vertical="center"/>
    </xf>
    <xf numFmtId="14" fontId="29" fillId="2" borderId="40" xfId="0" applyNumberFormat="1" applyFont="1" applyFill="1" applyBorder="1" applyAlignment="1">
      <alignment horizontal="left" vertical="center"/>
    </xf>
    <xf numFmtId="0" fontId="4" fillId="3" borderId="3" xfId="0" quotePrefix="1" applyFont="1" applyFill="1" applyBorder="1" applyAlignment="1">
      <alignment vertical="center"/>
    </xf>
    <xf numFmtId="0" fontId="4" fillId="0" borderId="3" xfId="0" quotePrefix="1" applyFont="1" applyBorder="1" applyAlignment="1">
      <alignment horizontal="center" vertical="center"/>
    </xf>
    <xf numFmtId="10" fontId="4" fillId="0" borderId="3" xfId="8" applyNumberFormat="1" applyFont="1" applyFill="1" applyBorder="1" applyAlignment="1">
      <alignment horizontal="left" vertical="center"/>
    </xf>
    <xf numFmtId="0" fontId="30" fillId="0" borderId="3" xfId="0" applyFont="1" applyBorder="1" applyAlignment="1">
      <alignment horizontal="center" vertical="center"/>
    </xf>
    <xf numFmtId="9" fontId="3" fillId="0" borderId="3" xfId="0" applyNumberFormat="1" applyFont="1" applyBorder="1" applyAlignment="1">
      <alignment horizontal="center" vertical="center"/>
    </xf>
    <xf numFmtId="10" fontId="4" fillId="0" borderId="3" xfId="8" quotePrefix="1" applyNumberFormat="1" applyFont="1" applyFill="1" applyBorder="1" applyAlignment="1">
      <alignment horizontal="left" vertical="center"/>
    </xf>
    <xf numFmtId="0" fontId="4" fillId="0" borderId="3" xfId="0" quotePrefix="1" applyFont="1" applyBorder="1" applyAlignment="1">
      <alignment horizontal="left" vertical="center"/>
    </xf>
    <xf numFmtId="0" fontId="11" fillId="3" borderId="3" xfId="0" applyFont="1" applyFill="1" applyBorder="1" applyAlignment="1">
      <alignment vertical="center"/>
    </xf>
    <xf numFmtId="0" fontId="3" fillId="0" borderId="3" xfId="0" quotePrefix="1" applyFont="1" applyBorder="1" applyAlignment="1">
      <alignment horizontal="center" vertical="center"/>
    </xf>
    <xf numFmtId="0" fontId="11" fillId="0" borderId="0" xfId="0" applyFont="1" applyAlignment="1">
      <alignment vertical="center"/>
    </xf>
    <xf numFmtId="0" fontId="11" fillId="0" borderId="3" xfId="0" applyFont="1" applyBorder="1" applyAlignment="1">
      <alignment vertical="center"/>
    </xf>
    <xf numFmtId="0" fontId="11" fillId="3" borderId="3" xfId="0" quotePrefix="1" applyFont="1" applyFill="1" applyBorder="1" applyAlignment="1">
      <alignment horizontal="left" vertical="center"/>
    </xf>
    <xf numFmtId="0" fontId="3" fillId="3" borderId="0" xfId="0" applyFont="1" applyFill="1" applyAlignment="1">
      <alignment vertical="center"/>
    </xf>
    <xf numFmtId="9" fontId="4" fillId="3" borderId="0" xfId="0" quotePrefix="1" applyNumberFormat="1" applyFont="1" applyFill="1" applyAlignment="1">
      <alignment horizontal="center" vertical="center"/>
    </xf>
    <xf numFmtId="14" fontId="4" fillId="3" borderId="2" xfId="0" applyNumberFormat="1" applyFont="1" applyFill="1" applyBorder="1" applyAlignment="1">
      <alignment horizontal="center" vertical="center"/>
    </xf>
    <xf numFmtId="0" fontId="3" fillId="0" borderId="3" xfId="0" applyFont="1" applyBorder="1" applyAlignment="1">
      <alignment vertical="center"/>
    </xf>
    <xf numFmtId="0" fontId="3" fillId="3" borderId="2" xfId="0" applyFont="1" applyFill="1" applyBorder="1" applyAlignment="1">
      <alignment horizontal="center" vertical="center"/>
    </xf>
    <xf numFmtId="9" fontId="4" fillId="3" borderId="2" xfId="0" quotePrefix="1" applyNumberFormat="1" applyFont="1" applyFill="1" applyBorder="1" applyAlignment="1">
      <alignment horizontal="center" vertical="center"/>
    </xf>
    <xf numFmtId="0" fontId="3" fillId="3" borderId="44" xfId="0" quotePrefix="1" applyFont="1" applyFill="1" applyBorder="1" applyAlignment="1">
      <alignment horizontal="center" vertical="center"/>
    </xf>
    <xf numFmtId="9" fontId="3" fillId="3" borderId="2" xfId="24" applyFill="1" applyBorder="1" applyAlignment="1">
      <alignment horizontal="center" vertical="center"/>
    </xf>
    <xf numFmtId="10" fontId="3" fillId="3" borderId="2" xfId="24" applyNumberFormat="1" applyFill="1" applyBorder="1" applyAlignment="1">
      <alignment horizontal="center" vertical="center"/>
    </xf>
    <xf numFmtId="9" fontId="3" fillId="0" borderId="2" xfId="24" applyFill="1" applyBorder="1" applyAlignment="1">
      <alignment horizontal="center" vertical="center"/>
    </xf>
    <xf numFmtId="10" fontId="3" fillId="0" borderId="2" xfId="24" applyNumberFormat="1" applyFill="1" applyBorder="1" applyAlignment="1">
      <alignment horizontal="center" vertical="center"/>
    </xf>
    <xf numFmtId="0" fontId="3" fillId="0" borderId="44" xfId="0" quotePrefix="1" applyFont="1" applyBorder="1" applyAlignment="1">
      <alignment horizontal="center" vertical="center"/>
    </xf>
    <xf numFmtId="0" fontId="3" fillId="0" borderId="44" xfId="0" applyFont="1" applyBorder="1" applyAlignment="1">
      <alignment horizontal="center" vertical="center"/>
    </xf>
    <xf numFmtId="0" fontId="3" fillId="3" borderId="44" xfId="0" applyFont="1" applyFill="1" applyBorder="1" applyAlignment="1">
      <alignment horizontal="center" vertical="center"/>
    </xf>
    <xf numFmtId="0" fontId="26" fillId="2" borderId="45" xfId="0" applyFont="1" applyFill="1" applyBorder="1" applyAlignment="1">
      <alignment horizontal="center" vertical="center"/>
    </xf>
    <xf numFmtId="9" fontId="26" fillId="2" borderId="36" xfId="7" applyFont="1" applyFill="1" applyBorder="1" applyAlignment="1">
      <alignment horizontal="center" vertical="center"/>
    </xf>
    <xf numFmtId="0" fontId="3" fillId="0" borderId="15" xfId="0" quotePrefix="1" applyFont="1" applyBorder="1" applyAlignment="1">
      <alignment horizontal="center" vertical="center"/>
    </xf>
    <xf numFmtId="0" fontId="26" fillId="2" borderId="46" xfId="0" applyFont="1" applyFill="1" applyBorder="1" applyAlignment="1">
      <alignment horizontal="center" vertical="center"/>
    </xf>
    <xf numFmtId="9" fontId="26" fillId="2" borderId="40" xfId="7" applyFont="1" applyFill="1" applyBorder="1" applyAlignment="1">
      <alignment horizontal="center" vertical="center"/>
    </xf>
    <xf numFmtId="0" fontId="3" fillId="0" borderId="2" xfId="0" applyFont="1" applyBorder="1" applyAlignment="1">
      <alignment horizontal="center" vertical="center"/>
    </xf>
    <xf numFmtId="9" fontId="3" fillId="0" borderId="3" xfId="24" applyFill="1" applyBorder="1" applyAlignment="1">
      <alignment horizontal="center" vertical="center"/>
    </xf>
    <xf numFmtId="10" fontId="3" fillId="0" borderId="3" xfId="24" applyNumberFormat="1" applyFill="1" applyBorder="1" applyAlignment="1">
      <alignment horizontal="center" vertical="center"/>
    </xf>
    <xf numFmtId="0" fontId="3" fillId="0" borderId="4" xfId="0" applyFont="1" applyBorder="1" applyAlignment="1">
      <alignment vertical="center"/>
    </xf>
    <xf numFmtId="0" fontId="3" fillId="0" borderId="2" xfId="0" applyFont="1" applyBorder="1" applyAlignment="1">
      <alignment horizontal="left" vertical="center"/>
    </xf>
    <xf numFmtId="10" fontId="3" fillId="0" borderId="4" xfId="8" applyNumberFormat="1" applyFont="1" applyFill="1" applyBorder="1" applyAlignment="1">
      <alignment horizontal="left" vertical="center"/>
    </xf>
    <xf numFmtId="164" fontId="3" fillId="0" borderId="0" xfId="2" applyNumberFormat="1" applyFont="1" applyFill="1" applyBorder="1" applyAlignment="1">
      <alignment horizontal="left" vertical="center"/>
    </xf>
    <xf numFmtId="0" fontId="3" fillId="0" borderId="0" xfId="0" applyFont="1" applyAlignment="1">
      <alignment horizontal="left" vertical="top"/>
    </xf>
    <xf numFmtId="0" fontId="3" fillId="0" borderId="0" xfId="0" quotePrefix="1" applyFont="1" applyAlignment="1">
      <alignment horizontal="left"/>
    </xf>
    <xf numFmtId="0" fontId="11" fillId="0" borderId="2" xfId="0" quotePrefix="1" applyFont="1" applyBorder="1" applyAlignment="1">
      <alignment horizontal="left"/>
    </xf>
    <xf numFmtId="10" fontId="3" fillId="0" borderId="3" xfId="7" applyNumberFormat="1" applyFont="1" applyFill="1" applyBorder="1" applyAlignment="1">
      <alignment horizontal="left"/>
    </xf>
    <xf numFmtId="0" fontId="3" fillId="0" borderId="0" xfId="0" quotePrefix="1" applyFont="1"/>
    <xf numFmtId="10" fontId="3" fillId="0" borderId="0" xfId="8" quotePrefix="1" applyNumberFormat="1" applyFont="1" applyFill="1" applyBorder="1" applyAlignment="1">
      <alignment horizontal="left"/>
    </xf>
    <xf numFmtId="14" fontId="3" fillId="0" borderId="0" xfId="0" applyNumberFormat="1" applyFont="1" applyAlignment="1">
      <alignment horizontal="left"/>
    </xf>
    <xf numFmtId="10" fontId="3" fillId="0" borderId="0" xfId="8" quotePrefix="1" applyNumberFormat="1" applyFont="1" applyFill="1" applyBorder="1" applyAlignment="1"/>
    <xf numFmtId="0" fontId="3" fillId="0" borderId="56" xfId="0" applyFont="1" applyBorder="1"/>
    <xf numFmtId="0" fontId="11" fillId="0" borderId="0" xfId="0" quotePrefix="1" applyFont="1" applyAlignment="1">
      <alignment horizontal="left"/>
    </xf>
    <xf numFmtId="10" fontId="3" fillId="0" borderId="3" xfId="0" applyNumberFormat="1" applyFont="1" applyBorder="1" applyAlignment="1">
      <alignment horizontal="left"/>
    </xf>
    <xf numFmtId="10" fontId="3" fillId="0" borderId="0" xfId="0" quotePrefix="1" applyNumberFormat="1" applyFont="1" applyAlignment="1">
      <alignment horizontal="left"/>
    </xf>
    <xf numFmtId="0" fontId="24" fillId="0" borderId="0" xfId="0" applyFont="1" applyAlignment="1">
      <alignment horizontal="left" vertical="center"/>
    </xf>
    <xf numFmtId="14" fontId="3" fillId="0" borderId="0" xfId="0" applyNumberFormat="1" applyFont="1"/>
    <xf numFmtId="10" fontId="3" fillId="0" borderId="2" xfId="8" quotePrefix="1" applyNumberFormat="1" applyFont="1" applyFill="1" applyBorder="1" applyAlignment="1">
      <alignment horizontal="left"/>
    </xf>
    <xf numFmtId="0" fontId="3" fillId="0" borderId="2" xfId="0" applyFont="1" applyBorder="1" applyAlignment="1">
      <alignment horizontal="left" vertical="top"/>
    </xf>
    <xf numFmtId="0" fontId="11" fillId="0" borderId="55" xfId="0" quotePrefix="1" applyFont="1" applyBorder="1" applyAlignment="1">
      <alignment horizontal="left"/>
    </xf>
    <xf numFmtId="0" fontId="5" fillId="0" borderId="3" xfId="0" applyFont="1" applyBorder="1" applyAlignment="1">
      <alignment horizontal="center"/>
    </xf>
    <xf numFmtId="0" fontId="3" fillId="0" borderId="0" xfId="8" quotePrefix="1" applyNumberFormat="1" applyFont="1" applyFill="1" applyBorder="1" applyAlignment="1">
      <alignment horizontal="center"/>
    </xf>
    <xf numFmtId="14" fontId="3" fillId="0" borderId="0" xfId="0" applyNumberFormat="1" applyFont="1" applyAlignment="1">
      <alignment horizontal="center"/>
    </xf>
    <xf numFmtId="0" fontId="3" fillId="0" borderId="50" xfId="0" applyFont="1" applyBorder="1" applyAlignment="1">
      <alignment horizontal="center"/>
    </xf>
    <xf numFmtId="14" fontId="3" fillId="0" borderId="2" xfId="0" applyNumberFormat="1" applyFont="1" applyBorder="1" applyAlignment="1">
      <alignment horizontal="center"/>
    </xf>
    <xf numFmtId="10" fontId="3" fillId="0" borderId="0" xfId="8" applyNumberFormat="1" applyFont="1" applyFill="1" applyBorder="1" applyAlignment="1">
      <alignment horizontal="center"/>
    </xf>
    <xf numFmtId="0" fontId="24" fillId="0" borderId="0" xfId="0" quotePrefix="1" applyFont="1" applyAlignment="1">
      <alignment horizontal="center"/>
    </xf>
    <xf numFmtId="0" fontId="3" fillId="0" borderId="55" xfId="8" quotePrefix="1" applyNumberFormat="1" applyFont="1" applyFill="1" applyBorder="1" applyAlignment="1">
      <alignment horizontal="center"/>
    </xf>
    <xf numFmtId="0" fontId="4" fillId="0" borderId="2" xfId="0" applyFont="1" applyBorder="1" applyAlignment="1">
      <alignment horizontal="center" vertical="center"/>
    </xf>
    <xf numFmtId="10" fontId="4" fillId="3" borderId="4" xfId="8" applyNumberFormat="1" applyFont="1" applyFill="1" applyBorder="1" applyAlignment="1">
      <alignment horizontal="center" vertical="center"/>
    </xf>
    <xf numFmtId="0" fontId="4" fillId="3" borderId="36" xfId="0" applyFont="1" applyFill="1" applyBorder="1" applyAlignment="1">
      <alignment horizontal="center" vertical="center"/>
    </xf>
    <xf numFmtId="14" fontId="3" fillId="0" borderId="2" xfId="0" quotePrefix="1" applyNumberFormat="1" applyFont="1" applyBorder="1" applyAlignment="1">
      <alignment horizontal="center"/>
    </xf>
    <xf numFmtId="0" fontId="4" fillId="3" borderId="40" xfId="0" applyFont="1" applyFill="1" applyBorder="1" applyAlignment="1">
      <alignment horizontal="center" vertical="center"/>
    </xf>
    <xf numFmtId="0" fontId="4" fillId="3" borderId="15" xfId="0" quotePrefix="1" applyFont="1" applyFill="1" applyBorder="1" applyAlignment="1">
      <alignment horizontal="center"/>
    </xf>
    <xf numFmtId="14" fontId="4" fillId="0" borderId="4" xfId="0" applyNumberFormat="1" applyFont="1" applyBorder="1" applyAlignment="1">
      <alignment horizontal="center" vertical="center"/>
    </xf>
    <xf numFmtId="14" fontId="3" fillId="3" borderId="0" xfId="0" applyNumberFormat="1" applyFont="1" applyFill="1" applyAlignment="1">
      <alignment horizontal="center" vertical="center"/>
    </xf>
    <xf numFmtId="0" fontId="3" fillId="0" borderId="3" xfId="0" applyFont="1" applyBorder="1" applyAlignment="1">
      <alignment horizontal="center" vertical="top"/>
    </xf>
    <xf numFmtId="14" fontId="4" fillId="3" borderId="40" xfId="0" quotePrefix="1" applyNumberFormat="1" applyFont="1" applyFill="1" applyBorder="1" applyAlignment="1">
      <alignment horizontal="center" vertical="center"/>
    </xf>
    <xf numFmtId="14" fontId="4" fillId="3" borderId="40" xfId="0" applyNumberFormat="1" applyFont="1" applyFill="1" applyBorder="1" applyAlignment="1">
      <alignment horizontal="center" vertical="center"/>
    </xf>
    <xf numFmtId="0" fontId="4" fillId="3" borderId="0" xfId="0" quotePrefix="1" applyFont="1" applyFill="1" applyAlignment="1">
      <alignment horizontal="center" vertical="center"/>
    </xf>
    <xf numFmtId="0" fontId="4" fillId="0" borderId="36" xfId="0" applyFont="1" applyBorder="1" applyAlignment="1">
      <alignment horizontal="center" vertical="center"/>
    </xf>
    <xf numFmtId="14" fontId="4" fillId="3" borderId="41" xfId="0" quotePrefix="1" applyNumberFormat="1" applyFont="1" applyFill="1" applyBorder="1" applyAlignment="1">
      <alignment horizontal="center" vertical="center"/>
    </xf>
    <xf numFmtId="14" fontId="4" fillId="3" borderId="4" xfId="0" applyNumberFormat="1" applyFont="1" applyFill="1" applyBorder="1" applyAlignment="1">
      <alignment horizontal="center" vertical="center"/>
    </xf>
    <xf numFmtId="0" fontId="4" fillId="0" borderId="40" xfId="0" applyFont="1" applyBorder="1" applyAlignment="1">
      <alignment horizontal="center" vertical="center"/>
    </xf>
    <xf numFmtId="14" fontId="4" fillId="3" borderId="4" xfId="0" applyNumberFormat="1" applyFont="1" applyFill="1" applyBorder="1" applyAlignment="1">
      <alignment horizontal="center"/>
    </xf>
    <xf numFmtId="0" fontId="0" fillId="0" borderId="4" xfId="0" applyBorder="1" applyAlignment="1">
      <alignment horizontal="center" vertical="center"/>
    </xf>
    <xf numFmtId="14" fontId="4" fillId="3" borderId="36" xfId="0" applyNumberFormat="1" applyFont="1" applyFill="1" applyBorder="1" applyAlignment="1">
      <alignment horizontal="center" vertical="center"/>
    </xf>
    <xf numFmtId="10" fontId="4" fillId="3" borderId="36" xfId="8" applyNumberFormat="1" applyFont="1" applyFill="1" applyBorder="1" applyAlignment="1">
      <alignment horizontal="center" vertical="center"/>
    </xf>
    <xf numFmtId="0" fontId="11" fillId="3" borderId="0" xfId="0" quotePrefix="1" applyFont="1" applyFill="1" applyAlignment="1">
      <alignment horizontal="center" vertical="center"/>
    </xf>
    <xf numFmtId="14" fontId="4" fillId="0" borderId="0" xfId="0" quotePrefix="1" applyNumberFormat="1" applyFont="1" applyAlignment="1">
      <alignment horizontal="center" vertical="center"/>
    </xf>
    <xf numFmtId="14" fontId="4" fillId="3" borderId="36" xfId="0" quotePrefix="1" applyNumberFormat="1" applyFont="1" applyFill="1" applyBorder="1" applyAlignment="1">
      <alignment horizontal="center" vertical="center"/>
    </xf>
    <xf numFmtId="0" fontId="4" fillId="3" borderId="0" xfId="0" quotePrefix="1" applyFont="1" applyFill="1" applyAlignment="1">
      <alignment horizontal="center"/>
    </xf>
    <xf numFmtId="0" fontId="11" fillId="3" borderId="0" xfId="0" applyFont="1" applyFill="1" applyAlignment="1">
      <alignment horizontal="center"/>
    </xf>
    <xf numFmtId="10" fontId="4" fillId="0" borderId="36" xfId="8" applyNumberFormat="1" applyFont="1" applyFill="1" applyBorder="1" applyAlignment="1">
      <alignment horizontal="center" vertical="center"/>
    </xf>
    <xf numFmtId="0" fontId="4" fillId="0" borderId="36" xfId="0" quotePrefix="1" applyFont="1" applyBorder="1" applyAlignment="1">
      <alignment horizontal="center" vertical="center"/>
    </xf>
    <xf numFmtId="14" fontId="4" fillId="3" borderId="48" xfId="0" quotePrefix="1" applyNumberFormat="1" applyFont="1" applyFill="1" applyBorder="1" applyAlignment="1">
      <alignment horizontal="center" vertical="center"/>
    </xf>
    <xf numFmtId="14" fontId="3" fillId="3" borderId="4" xfId="0" quotePrefix="1" applyNumberFormat="1" applyFont="1" applyFill="1" applyBorder="1" applyAlignment="1">
      <alignment horizontal="center" vertical="center"/>
    </xf>
    <xf numFmtId="14" fontId="3" fillId="0" borderId="4" xfId="0" quotePrefix="1" applyNumberFormat="1" applyFont="1" applyBorder="1" applyAlignment="1">
      <alignment horizontal="center" vertical="center"/>
    </xf>
    <xf numFmtId="0" fontId="4" fillId="3" borderId="47" xfId="0" applyFont="1" applyFill="1" applyBorder="1" applyAlignment="1">
      <alignment horizontal="center"/>
    </xf>
    <xf numFmtId="0" fontId="4" fillId="0" borderId="40" xfId="0" quotePrefix="1" applyFont="1" applyBorder="1" applyAlignment="1">
      <alignment horizontal="center" vertical="center"/>
    </xf>
    <xf numFmtId="10" fontId="4" fillId="0" borderId="2" xfId="8" applyNumberFormat="1" applyFont="1" applyFill="1" applyBorder="1" applyAlignment="1">
      <alignment horizontal="left" vertical="center"/>
    </xf>
    <xf numFmtId="0" fontId="3" fillId="0" borderId="53" xfId="0" applyFont="1" applyBorder="1" applyAlignment="1">
      <alignment horizontal="left" vertical="center"/>
    </xf>
    <xf numFmtId="0" fontId="3" fillId="3" borderId="4" xfId="0" applyFont="1" applyFill="1" applyBorder="1" applyAlignment="1">
      <alignment vertical="center"/>
    </xf>
    <xf numFmtId="0" fontId="11" fillId="3" borderId="4" xfId="0" applyFont="1" applyFill="1" applyBorder="1" applyAlignment="1">
      <alignment vertical="center"/>
    </xf>
    <xf numFmtId="0" fontId="11" fillId="0" borderId="36" xfId="0" applyFont="1" applyBorder="1" applyAlignment="1">
      <alignment vertical="center"/>
    </xf>
    <xf numFmtId="0" fontId="4" fillId="3" borderId="4" xfId="0" applyFont="1" applyFill="1" applyBorder="1" applyAlignment="1">
      <alignment horizontal="left" vertical="center"/>
    </xf>
    <xf numFmtId="0" fontId="11" fillId="3" borderId="40" xfId="0" applyFont="1" applyFill="1" applyBorder="1" applyAlignment="1">
      <alignment vertical="center"/>
    </xf>
    <xf numFmtId="0" fontId="3" fillId="3" borderId="15" xfId="0" quotePrefix="1" applyFont="1" applyFill="1" applyBorder="1" applyAlignment="1">
      <alignment horizontal="left"/>
    </xf>
    <xf numFmtId="14" fontId="3" fillId="0" borderId="4" xfId="0" quotePrefix="1" applyNumberFormat="1" applyFont="1" applyBorder="1" applyAlignment="1">
      <alignment horizontal="left" vertical="center"/>
    </xf>
    <xf numFmtId="0" fontId="3" fillId="0" borderId="2" xfId="0" quotePrefix="1" applyFont="1" applyBorder="1" applyAlignment="1">
      <alignment vertical="center"/>
    </xf>
    <xf numFmtId="0" fontId="0" fillId="3" borderId="40" xfId="0" applyFill="1" applyBorder="1" applyAlignment="1">
      <alignment horizontal="left" vertical="center"/>
    </xf>
    <xf numFmtId="10" fontId="3" fillId="0" borderId="40" xfId="8" applyNumberFormat="1" applyFont="1" applyFill="1" applyBorder="1" applyAlignment="1">
      <alignment horizontal="left" vertical="center"/>
    </xf>
    <xf numFmtId="10" fontId="3" fillId="3" borderId="4" xfId="0" quotePrefix="1" applyNumberFormat="1" applyFont="1" applyFill="1" applyBorder="1" applyAlignment="1">
      <alignment horizontal="left" vertical="center"/>
    </xf>
    <xf numFmtId="0" fontId="4" fillId="3" borderId="0" xfId="0" quotePrefix="1" applyFont="1" applyFill="1" applyAlignment="1">
      <alignment horizontal="left" vertical="center"/>
    </xf>
    <xf numFmtId="0" fontId="3" fillId="0" borderId="36" xfId="0" applyFont="1" applyBorder="1" applyAlignment="1">
      <alignment vertical="center"/>
    </xf>
    <xf numFmtId="0" fontId="4" fillId="3" borderId="2" xfId="0" quotePrefix="1" applyFont="1" applyFill="1" applyBorder="1" applyAlignment="1">
      <alignment horizontal="left" vertical="center"/>
    </xf>
    <xf numFmtId="0" fontId="4" fillId="3" borderId="41" xfId="0" applyFont="1" applyFill="1" applyBorder="1" applyAlignment="1">
      <alignment vertical="center"/>
    </xf>
    <xf numFmtId="14" fontId="4" fillId="3" borderId="4" xfId="0" quotePrefix="1" applyNumberFormat="1" applyFont="1" applyFill="1" applyBorder="1" applyAlignment="1">
      <alignment horizontal="left" vertical="center"/>
    </xf>
    <xf numFmtId="0" fontId="11" fillId="0" borderId="40" xfId="0" applyFont="1" applyBorder="1" applyAlignment="1">
      <alignment vertical="center"/>
    </xf>
    <xf numFmtId="10" fontId="4" fillId="0" borderId="40" xfId="8" applyNumberFormat="1" applyFont="1" applyFill="1" applyBorder="1" applyAlignment="1">
      <alignment horizontal="left" vertical="center"/>
    </xf>
    <xf numFmtId="0" fontId="4" fillId="3" borderId="4" xfId="0" applyFont="1" applyFill="1" applyBorder="1" applyAlignment="1">
      <alignment horizontal="left" vertical="top"/>
    </xf>
    <xf numFmtId="14" fontId="4" fillId="3" borderId="3" xfId="0" applyNumberFormat="1" applyFont="1" applyFill="1" applyBorder="1" applyAlignment="1">
      <alignment vertical="center"/>
    </xf>
    <xf numFmtId="0" fontId="3" fillId="0" borderId="2" xfId="0" quotePrefix="1" applyFont="1" applyBorder="1" applyAlignment="1">
      <alignment horizontal="left" vertical="center"/>
    </xf>
    <xf numFmtId="14" fontId="4" fillId="3" borderId="36" xfId="0" quotePrefix="1" applyNumberFormat="1" applyFont="1" applyFill="1" applyBorder="1" applyAlignment="1">
      <alignment horizontal="left" vertical="center"/>
    </xf>
    <xf numFmtId="0" fontId="3" fillId="0" borderId="36" xfId="0" quotePrefix="1" applyFont="1" applyBorder="1" applyAlignment="1">
      <alignment horizontal="left" vertical="center"/>
    </xf>
    <xf numFmtId="10" fontId="3" fillId="0" borderId="0" xfId="8" applyNumberFormat="1" applyFont="1" applyFill="1" applyBorder="1" applyAlignment="1">
      <alignment horizontal="left" vertical="center"/>
    </xf>
    <xf numFmtId="10" fontId="4" fillId="3" borderId="36" xfId="8" applyNumberFormat="1" applyFont="1" applyFill="1" applyBorder="1" applyAlignment="1">
      <alignment horizontal="left" vertical="center"/>
    </xf>
    <xf numFmtId="0" fontId="11" fillId="3" borderId="0" xfId="0" applyFont="1" applyFill="1" applyAlignment="1">
      <alignment horizontal="left" vertical="center"/>
    </xf>
    <xf numFmtId="10" fontId="3" fillId="3" borderId="36" xfId="8" applyNumberFormat="1" applyFont="1" applyFill="1" applyBorder="1" applyAlignment="1">
      <alignment horizontal="left" vertical="center"/>
    </xf>
    <xf numFmtId="0" fontId="4" fillId="3" borderId="40" xfId="0" applyFont="1" applyFill="1" applyBorder="1" applyAlignment="1">
      <alignment vertical="center"/>
    </xf>
    <xf numFmtId="0" fontId="3" fillId="0" borderId="36" xfId="0" applyFont="1" applyBorder="1" applyAlignment="1">
      <alignment horizontal="left" vertical="center"/>
    </xf>
    <xf numFmtId="14" fontId="3" fillId="0" borderId="4" xfId="0" applyNumberFormat="1" applyFont="1" applyBorder="1" applyAlignment="1">
      <alignment horizontal="left" vertical="center"/>
    </xf>
    <xf numFmtId="0" fontId="11" fillId="3" borderId="36" xfId="0" applyFont="1" applyFill="1" applyBorder="1" applyAlignment="1">
      <alignment vertical="center"/>
    </xf>
    <xf numFmtId="0" fontId="3" fillId="3" borderId="0" xfId="0" quotePrefix="1" applyFont="1" applyFill="1" applyAlignment="1">
      <alignment horizontal="left"/>
    </xf>
    <xf numFmtId="0" fontId="4" fillId="3" borderId="0" xfId="0" applyFont="1" applyFill="1" applyAlignment="1">
      <alignment vertical="center"/>
    </xf>
    <xf numFmtId="10" fontId="4" fillId="3" borderId="36" xfId="8" quotePrefix="1" applyNumberFormat="1" applyFont="1" applyFill="1" applyBorder="1" applyAlignment="1">
      <alignment horizontal="left" vertical="center"/>
    </xf>
    <xf numFmtId="0" fontId="0" fillId="3" borderId="4" xfId="0" applyFill="1" applyBorder="1" applyAlignment="1">
      <alignment horizontal="left" vertical="center"/>
    </xf>
    <xf numFmtId="0" fontId="4" fillId="3" borderId="40" xfId="0" applyFont="1" applyFill="1" applyBorder="1" applyAlignment="1">
      <alignment horizontal="left" vertical="center"/>
    </xf>
    <xf numFmtId="10" fontId="4" fillId="0" borderId="36" xfId="8" applyNumberFormat="1" applyFont="1" applyFill="1" applyBorder="1" applyAlignment="1">
      <alignment horizontal="left" vertical="center"/>
    </xf>
    <xf numFmtId="0" fontId="0" fillId="0" borderId="3" xfId="0" applyBorder="1" applyAlignment="1">
      <alignment vertical="center"/>
    </xf>
    <xf numFmtId="0" fontId="0" fillId="3" borderId="50" xfId="0" applyFill="1" applyBorder="1" applyAlignment="1">
      <alignment horizontal="left" vertical="center"/>
    </xf>
    <xf numFmtId="0" fontId="11" fillId="3" borderId="36" xfId="0" applyFont="1" applyFill="1" applyBorder="1" applyAlignment="1">
      <alignment horizontal="left" vertical="center"/>
    </xf>
    <xf numFmtId="0" fontId="3" fillId="3" borderId="2" xfId="0" quotePrefix="1" applyFont="1" applyFill="1" applyBorder="1" applyAlignment="1">
      <alignment horizontal="left" vertical="center"/>
    </xf>
    <xf numFmtId="0" fontId="4" fillId="0" borderId="36" xfId="0" applyFont="1" applyBorder="1" applyAlignment="1">
      <alignment horizontal="left" vertical="center"/>
    </xf>
    <xf numFmtId="0" fontId="0" fillId="3" borderId="2" xfId="0" applyFill="1" applyBorder="1" applyAlignment="1">
      <alignment horizontal="left" vertical="center"/>
    </xf>
    <xf numFmtId="164" fontId="3" fillId="3" borderId="4" xfId="1" applyNumberFormat="1" applyFont="1" applyFill="1" applyBorder="1" applyAlignment="1">
      <alignment horizontal="left" vertical="center"/>
    </xf>
    <xf numFmtId="0" fontId="11" fillId="0" borderId="48" xfId="0" applyFont="1" applyBorder="1" applyAlignment="1">
      <alignment vertical="center"/>
    </xf>
    <xf numFmtId="0" fontId="4" fillId="3" borderId="36" xfId="0" quotePrefix="1" applyFont="1" applyFill="1" applyBorder="1" applyAlignment="1">
      <alignment vertical="center"/>
    </xf>
    <xf numFmtId="10" fontId="3" fillId="0" borderId="3" xfId="0" applyNumberFormat="1" applyFont="1" applyBorder="1" applyAlignment="1">
      <alignment horizontal="left" vertical="center"/>
    </xf>
    <xf numFmtId="0" fontId="11" fillId="0" borderId="4" xfId="0" applyFont="1" applyBorder="1" applyAlignment="1">
      <alignment vertical="center"/>
    </xf>
    <xf numFmtId="10" fontId="3" fillId="3" borderId="0" xfId="0" applyNumberFormat="1" applyFont="1" applyFill="1" applyAlignment="1">
      <alignment horizontal="left" vertical="center"/>
    </xf>
    <xf numFmtId="10" fontId="3" fillId="3" borderId="0" xfId="0" quotePrefix="1" applyNumberFormat="1" applyFont="1" applyFill="1" applyAlignment="1">
      <alignment horizontal="left"/>
    </xf>
    <xf numFmtId="10" fontId="3" fillId="0" borderId="40" xfId="8" quotePrefix="1" applyNumberFormat="1" applyFont="1" applyFill="1" applyBorder="1" applyAlignment="1">
      <alignment horizontal="left" vertical="center"/>
    </xf>
    <xf numFmtId="0" fontId="3" fillId="0" borderId="13" xfId="0" applyFont="1" applyBorder="1" applyAlignment="1">
      <alignment horizontal="center"/>
    </xf>
    <xf numFmtId="0" fontId="3" fillId="0" borderId="16" xfId="0" applyFont="1" applyBorder="1" applyAlignment="1">
      <alignment horizontal="center"/>
    </xf>
    <xf numFmtId="10" fontId="3" fillId="3" borderId="3" xfId="7" applyNumberFormat="1" applyFont="1" applyFill="1" applyBorder="1" applyAlignment="1">
      <alignment horizontal="center"/>
    </xf>
    <xf numFmtId="9" fontId="3" fillId="3" borderId="3" xfId="7" applyFont="1" applyFill="1" applyBorder="1" applyAlignment="1">
      <alignment horizontal="center"/>
    </xf>
    <xf numFmtId="0" fontId="0" fillId="0" borderId="3" xfId="0" applyBorder="1" applyAlignment="1">
      <alignment horizontal="left"/>
    </xf>
    <xf numFmtId="9" fontId="3" fillId="0" borderId="3" xfId="7" applyFont="1" applyFill="1" applyBorder="1" applyAlignment="1">
      <alignment horizontal="center"/>
    </xf>
    <xf numFmtId="10" fontId="3" fillId="0" borderId="3" xfId="7" applyNumberFormat="1" applyFont="1" applyFill="1" applyBorder="1" applyAlignment="1">
      <alignment horizontal="center"/>
    </xf>
    <xf numFmtId="14" fontId="4" fillId="0" borderId="2" xfId="0" applyNumberFormat="1" applyFont="1" applyBorder="1" applyAlignment="1">
      <alignment horizontal="center"/>
    </xf>
    <xf numFmtId="9" fontId="4" fillId="0" borderId="2" xfId="0" applyNumberFormat="1" applyFont="1" applyBorder="1" applyAlignment="1">
      <alignment horizontal="center"/>
    </xf>
    <xf numFmtId="10" fontId="4" fillId="0" borderId="2" xfId="8" applyNumberFormat="1" applyFont="1" applyFill="1" applyBorder="1" applyAlignment="1">
      <alignment horizontal="center"/>
    </xf>
    <xf numFmtId="0" fontId="3" fillId="0" borderId="2" xfId="0" applyFont="1" applyBorder="1" applyAlignment="1">
      <alignment horizontal="left"/>
    </xf>
    <xf numFmtId="0" fontId="3" fillId="0" borderId="16" xfId="28" applyBorder="1" applyAlignment="1">
      <alignment horizontal="center"/>
    </xf>
    <xf numFmtId="0" fontId="3" fillId="0" borderId="16" xfId="6" applyFont="1" applyBorder="1" applyAlignment="1">
      <alignment horizontal="left"/>
    </xf>
    <xf numFmtId="9" fontId="3" fillId="0" borderId="16" xfId="0" applyNumberFormat="1" applyFont="1" applyBorder="1" applyAlignment="1">
      <alignment horizontal="center"/>
    </xf>
    <xf numFmtId="0" fontId="12" fillId="4" borderId="0" xfId="0" applyFont="1" applyFill="1" applyAlignment="1">
      <alignment horizontal="center" vertical="center" wrapText="1"/>
    </xf>
    <xf numFmtId="0" fontId="12" fillId="4" borderId="0" xfId="0" applyFont="1" applyFill="1" applyAlignment="1">
      <alignment horizontal="left" vertical="center" wrapText="1"/>
    </xf>
    <xf numFmtId="0" fontId="12" fillId="4" borderId="23" xfId="0" applyFont="1" applyFill="1" applyBorder="1" applyAlignment="1">
      <alignment horizontal="center" vertical="center"/>
    </xf>
    <xf numFmtId="0" fontId="12" fillId="4" borderId="14" xfId="0" applyFont="1" applyFill="1" applyBorder="1" applyAlignment="1">
      <alignment horizontal="left" vertical="center"/>
    </xf>
    <xf numFmtId="0" fontId="12" fillId="4" borderId="14" xfId="0" applyFont="1" applyFill="1" applyBorder="1" applyAlignment="1">
      <alignment horizontal="left" vertical="center" wrapText="1"/>
    </xf>
    <xf numFmtId="0" fontId="12" fillId="4" borderId="14"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12" fillId="4" borderId="4" xfId="0" applyFont="1" applyFill="1" applyBorder="1" applyAlignment="1">
      <alignment horizontal="left" vertical="center" wrapText="1"/>
    </xf>
    <xf numFmtId="0" fontId="12" fillId="4" borderId="4" xfId="0" applyFont="1" applyFill="1" applyBorder="1" applyAlignment="1">
      <alignment horizontal="center" vertical="center" wrapText="1"/>
    </xf>
    <xf numFmtId="9" fontId="12" fillId="4" borderId="4" xfId="7" applyFont="1" applyFill="1" applyBorder="1" applyAlignment="1">
      <alignment horizontal="center" vertical="center" wrapText="1"/>
    </xf>
    <xf numFmtId="10" fontId="12" fillId="4" borderId="4" xfId="0" applyNumberFormat="1" applyFont="1" applyFill="1" applyBorder="1" applyAlignment="1">
      <alignment horizontal="center" vertical="center" wrapText="1"/>
    </xf>
    <xf numFmtId="0" fontId="31" fillId="4" borderId="0" xfId="0" applyFont="1" applyFill="1" applyAlignment="1">
      <alignment horizontal="left" vertical="center" wrapText="1"/>
    </xf>
    <xf numFmtId="0" fontId="31" fillId="4" borderId="9" xfId="0" applyFont="1" applyFill="1" applyBorder="1" applyAlignment="1">
      <alignment horizontal="center" vertical="center" wrapText="1"/>
    </xf>
    <xf numFmtId="10" fontId="4" fillId="0" borderId="2" xfId="8" applyNumberFormat="1" applyFont="1" applyFill="1" applyBorder="1" applyAlignment="1">
      <alignment horizontal="center" vertical="center"/>
    </xf>
    <xf numFmtId="10" fontId="3" fillId="0" borderId="2" xfId="8" quotePrefix="1" applyNumberFormat="1" applyFont="1" applyFill="1" applyBorder="1" applyAlignment="1">
      <alignment horizontal="left" vertical="center"/>
    </xf>
    <xf numFmtId="0" fontId="12" fillId="4" borderId="0" xfId="0" applyFont="1" applyFill="1" applyAlignment="1">
      <alignment horizontal="center" vertical="center"/>
    </xf>
    <xf numFmtId="0" fontId="12" fillId="4" borderId="0" xfId="0" applyFont="1" applyFill="1" applyAlignment="1">
      <alignment horizontal="left" vertical="center"/>
    </xf>
    <xf numFmtId="0" fontId="12" fillId="4" borderId="20"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16" xfId="0" applyFont="1" applyFill="1" applyBorder="1" applyAlignment="1">
      <alignment horizontal="center" vertical="center"/>
    </xf>
    <xf numFmtId="0" fontId="12" fillId="4" borderId="16" xfId="0" applyFont="1" applyFill="1" applyBorder="1" applyAlignment="1">
      <alignment horizontal="left" vertical="center"/>
    </xf>
    <xf numFmtId="0" fontId="12" fillId="4" borderId="16" xfId="0" applyFont="1" applyFill="1" applyBorder="1" applyAlignment="1">
      <alignment horizontal="left" vertical="center" wrapText="1"/>
    </xf>
    <xf numFmtId="0" fontId="12" fillId="4" borderId="16" xfId="0" applyFont="1" applyFill="1" applyBorder="1" applyAlignment="1">
      <alignment horizontal="center" vertical="center" wrapText="1"/>
    </xf>
    <xf numFmtId="0" fontId="12" fillId="4" borderId="21" xfId="0" applyFont="1" applyFill="1" applyBorder="1" applyAlignment="1">
      <alignment horizontal="center" vertical="center" wrapText="1"/>
    </xf>
    <xf numFmtId="9" fontId="4" fillId="0" borderId="0" xfId="0" applyNumberFormat="1" applyFont="1" applyAlignment="1">
      <alignment horizontal="center"/>
    </xf>
    <xf numFmtId="9" fontId="4" fillId="0" borderId="0" xfId="7" applyFont="1" applyFill="1" applyBorder="1" applyAlignment="1">
      <alignment horizontal="center"/>
    </xf>
    <xf numFmtId="14" fontId="5" fillId="0" borderId="0" xfId="0" applyNumberFormat="1" applyFont="1" applyAlignment="1">
      <alignment horizontal="center"/>
    </xf>
    <xf numFmtId="0" fontId="3" fillId="3" borderId="0" xfId="21" applyFill="1" applyAlignment="1">
      <alignment horizontal="left" vertical="top"/>
    </xf>
    <xf numFmtId="0" fontId="3" fillId="3" borderId="0" xfId="21" applyFill="1" applyAlignment="1">
      <alignment horizontal="left"/>
    </xf>
    <xf numFmtId="0" fontId="29" fillId="3" borderId="0" xfId="21" applyFont="1" applyFill="1" applyAlignment="1">
      <alignment wrapText="1"/>
    </xf>
    <xf numFmtId="0" fontId="32" fillId="3" borderId="0" xfId="31" applyFill="1" applyAlignment="1">
      <alignment horizontal="left"/>
    </xf>
    <xf numFmtId="0" fontId="4" fillId="0" borderId="0" xfId="6"/>
    <xf numFmtId="0" fontId="3" fillId="0" borderId="2" xfId="0" quotePrefix="1" applyFont="1" applyBorder="1"/>
    <xf numFmtId="0" fontId="3" fillId="0" borderId="56" xfId="0" applyFont="1" applyBorder="1" applyAlignment="1">
      <alignment horizontal="left"/>
    </xf>
    <xf numFmtId="9" fontId="3" fillId="0" borderId="50" xfId="7" applyFont="1" applyFill="1" applyBorder="1" applyAlignment="1">
      <alignment horizontal="center"/>
    </xf>
    <xf numFmtId="9" fontId="3" fillId="0" borderId="2" xfId="7" applyFont="1" applyFill="1" applyBorder="1" applyAlignment="1">
      <alignment horizontal="center"/>
    </xf>
    <xf numFmtId="10" fontId="4" fillId="0" borderId="18" xfId="7" applyNumberFormat="1" applyFont="1" applyFill="1" applyBorder="1" applyAlignment="1">
      <alignment horizontal="center"/>
    </xf>
    <xf numFmtId="0" fontId="3" fillId="0" borderId="17" xfId="28" quotePrefix="1" applyBorder="1" applyAlignment="1">
      <alignment horizontal="center"/>
    </xf>
    <xf numFmtId="0" fontId="3" fillId="0" borderId="14" xfId="6" applyFont="1" applyBorder="1" applyAlignment="1">
      <alignment horizontal="center"/>
    </xf>
    <xf numFmtId="10" fontId="3" fillId="0" borderId="2" xfId="8" applyNumberFormat="1" applyFont="1" applyFill="1" applyBorder="1" applyAlignment="1">
      <alignment horizontal="center" vertical="center"/>
    </xf>
    <xf numFmtId="0" fontId="3" fillId="0" borderId="16" xfId="0" applyFont="1" applyBorder="1" applyAlignment="1">
      <alignment horizontal="center" vertical="center"/>
    </xf>
    <xf numFmtId="9" fontId="4" fillId="3" borderId="16" xfId="0" applyNumberFormat="1" applyFont="1" applyFill="1" applyBorder="1" applyAlignment="1">
      <alignment horizontal="center" vertical="center"/>
    </xf>
    <xf numFmtId="0" fontId="4" fillId="3" borderId="16" xfId="0" applyFont="1" applyFill="1" applyBorder="1" applyAlignment="1">
      <alignment horizontal="center" vertical="center"/>
    </xf>
    <xf numFmtId="10" fontId="12" fillId="4" borderId="0" xfId="0" applyNumberFormat="1" applyFont="1" applyFill="1" applyAlignment="1">
      <alignment horizontal="center" vertical="center" wrapText="1"/>
    </xf>
    <xf numFmtId="165" fontId="12" fillId="4" borderId="0" xfId="7" applyNumberFormat="1" applyFont="1" applyFill="1" applyBorder="1" applyAlignment="1">
      <alignment horizontal="center" vertical="center" wrapText="1"/>
    </xf>
    <xf numFmtId="14" fontId="4" fillId="0" borderId="47" xfId="0" applyNumberFormat="1" applyFont="1" applyBorder="1" applyAlignment="1">
      <alignment horizontal="center" vertical="center"/>
    </xf>
    <xf numFmtId="0" fontId="3" fillId="7" borderId="3" xfId="0" applyFont="1" applyFill="1" applyBorder="1" applyAlignment="1">
      <alignment horizontal="center" vertical="center"/>
    </xf>
    <xf numFmtId="0" fontId="3" fillId="7" borderId="3" xfId="0" applyFont="1" applyFill="1" applyBorder="1" applyAlignment="1">
      <alignment horizontal="left" vertical="center"/>
    </xf>
    <xf numFmtId="0" fontId="3" fillId="0" borderId="58" xfId="0" applyFont="1" applyBorder="1" applyAlignment="1">
      <alignment horizontal="left"/>
    </xf>
    <xf numFmtId="0" fontId="3" fillId="0" borderId="58" xfId="0" applyFont="1" applyBorder="1" applyAlignment="1">
      <alignment horizontal="center"/>
    </xf>
    <xf numFmtId="10" fontId="3" fillId="0" borderId="58" xfId="8" applyNumberFormat="1" applyFont="1" applyFill="1" applyBorder="1" applyAlignment="1">
      <alignment horizontal="left"/>
    </xf>
    <xf numFmtId="0" fontId="3" fillId="7" borderId="3" xfId="0" applyFont="1" applyFill="1" applyBorder="1" applyAlignment="1">
      <alignment horizontal="center"/>
    </xf>
    <xf numFmtId="10" fontId="3" fillId="7" borderId="3" xfId="8" quotePrefix="1" applyNumberFormat="1" applyFont="1" applyFill="1" applyBorder="1" applyAlignment="1"/>
    <xf numFmtId="0" fontId="3" fillId="7" borderId="3" xfId="8" quotePrefix="1" applyNumberFormat="1" applyFont="1" applyFill="1" applyBorder="1" applyAlignment="1">
      <alignment horizontal="center"/>
    </xf>
    <xf numFmtId="14" fontId="3" fillId="7" borderId="3" xfId="0" quotePrefix="1" applyNumberFormat="1" applyFont="1" applyFill="1" applyBorder="1" applyAlignment="1">
      <alignment horizontal="left"/>
    </xf>
    <xf numFmtId="0" fontId="3" fillId="0" borderId="14" xfId="28" quotePrefix="1" applyBorder="1" applyAlignment="1">
      <alignment horizontal="left"/>
    </xf>
    <xf numFmtId="0" fontId="4" fillId="0" borderId="4" xfId="0" applyFont="1" applyBorder="1" applyAlignment="1">
      <alignment horizontal="left"/>
    </xf>
    <xf numFmtId="14" fontId="3" fillId="0" borderId="16" xfId="0" applyNumberFormat="1" applyFont="1" applyBorder="1" applyAlignment="1">
      <alignment horizontal="center" vertical="center"/>
    </xf>
    <xf numFmtId="0" fontId="4" fillId="0" borderId="15" xfId="0" applyFont="1" applyBorder="1" applyAlignment="1">
      <alignment horizontal="center" vertical="center"/>
    </xf>
    <xf numFmtId="9" fontId="4" fillId="0" borderId="15" xfId="0" applyNumberFormat="1" applyFont="1" applyBorder="1" applyAlignment="1">
      <alignment horizontal="center" vertical="center"/>
    </xf>
    <xf numFmtId="0" fontId="3" fillId="0" borderId="0" xfId="28" quotePrefix="1" applyAlignment="1">
      <alignment horizontal="center"/>
    </xf>
    <xf numFmtId="0" fontId="37" fillId="3" borderId="0" xfId="0" applyFont="1" applyFill="1" applyAlignment="1">
      <alignment horizontal="left" vertical="center"/>
    </xf>
    <xf numFmtId="0" fontId="0" fillId="0" borderId="3" xfId="0" applyBorder="1"/>
    <xf numFmtId="9" fontId="4" fillId="3" borderId="26" xfId="8" applyFont="1" applyFill="1" applyBorder="1" applyAlignment="1">
      <alignment horizontal="center"/>
    </xf>
    <xf numFmtId="0" fontId="0" fillId="0" borderId="44" xfId="0" applyBorder="1" applyAlignment="1">
      <alignment horizontal="left"/>
    </xf>
    <xf numFmtId="9" fontId="4" fillId="0" borderId="2" xfId="0" applyNumberFormat="1" applyFont="1" applyBorder="1" applyAlignment="1">
      <alignment horizontal="center" vertical="center"/>
    </xf>
    <xf numFmtId="0" fontId="11" fillId="3" borderId="4" xfId="0" applyFont="1" applyFill="1" applyBorder="1" applyAlignment="1">
      <alignment horizontal="center" vertical="center"/>
    </xf>
    <xf numFmtId="14" fontId="4" fillId="0" borderId="2" xfId="0" applyNumberFormat="1" applyFont="1" applyBorder="1" applyAlignment="1">
      <alignment horizontal="center" vertical="center"/>
    </xf>
    <xf numFmtId="10" fontId="4" fillId="0" borderId="15" xfId="8" applyNumberFormat="1" applyFont="1" applyFill="1" applyBorder="1" applyAlignment="1">
      <alignment horizontal="center" vertical="center"/>
    </xf>
    <xf numFmtId="10" fontId="4" fillId="3" borderId="0" xfId="7" applyNumberFormat="1" applyFont="1" applyFill="1" applyBorder="1" applyAlignment="1">
      <alignment horizontal="left" vertical="center"/>
    </xf>
    <xf numFmtId="165" fontId="4" fillId="3" borderId="0" xfId="7" applyNumberFormat="1" applyFont="1" applyFill="1" applyBorder="1" applyAlignment="1">
      <alignment horizontal="center" vertical="center"/>
    </xf>
    <xf numFmtId="1" fontId="4" fillId="3" borderId="0" xfId="7" applyNumberFormat="1" applyFont="1" applyFill="1" applyBorder="1" applyAlignment="1">
      <alignment horizontal="center" vertical="center"/>
    </xf>
    <xf numFmtId="0" fontId="4" fillId="3" borderId="0" xfId="7" applyNumberFormat="1" applyFont="1" applyFill="1" applyBorder="1" applyAlignment="1">
      <alignment horizontal="center" vertical="center"/>
    </xf>
    <xf numFmtId="0" fontId="28" fillId="3" borderId="0" xfId="0" applyFont="1" applyFill="1" applyAlignment="1">
      <alignment vertical="center"/>
    </xf>
    <xf numFmtId="0" fontId="26" fillId="3" borderId="0" xfId="0" applyFont="1" applyFill="1" applyAlignment="1">
      <alignment vertical="center"/>
    </xf>
    <xf numFmtId="0" fontId="26" fillId="3" borderId="0" xfId="0" applyFont="1" applyFill="1" applyAlignment="1">
      <alignment horizontal="center" vertical="center"/>
    </xf>
    <xf numFmtId="9" fontId="26" fillId="3" borderId="0" xfId="0" quotePrefix="1" applyNumberFormat="1" applyFont="1" applyFill="1" applyAlignment="1">
      <alignment horizontal="center" vertical="center"/>
    </xf>
    <xf numFmtId="10" fontId="26" fillId="3" borderId="0" xfId="7" applyNumberFormat="1" applyFont="1" applyFill="1" applyBorder="1" applyAlignment="1">
      <alignment horizontal="left" vertical="center"/>
    </xf>
    <xf numFmtId="165" fontId="26" fillId="3" borderId="0" xfId="7" applyNumberFormat="1" applyFont="1" applyFill="1" applyBorder="1" applyAlignment="1">
      <alignment horizontal="center" vertical="center"/>
    </xf>
    <xf numFmtId="1" fontId="26" fillId="3" borderId="0" xfId="7" applyNumberFormat="1" applyFont="1" applyFill="1" applyBorder="1" applyAlignment="1">
      <alignment horizontal="center" vertical="center"/>
    </xf>
    <xf numFmtId="0" fontId="26" fillId="3" borderId="0" xfId="7" applyNumberFormat="1" applyFont="1" applyFill="1" applyBorder="1" applyAlignment="1">
      <alignment horizontal="center" vertical="center"/>
    </xf>
    <xf numFmtId="14" fontId="3" fillId="0" borderId="35" xfId="0" quotePrefix="1" applyNumberFormat="1" applyFont="1" applyBorder="1" applyAlignment="1">
      <alignment horizontal="center" vertical="center"/>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29" fillId="2" borderId="30" xfId="28" applyFont="1" applyFill="1" applyBorder="1" applyAlignment="1">
      <alignment horizontal="left"/>
    </xf>
    <xf numFmtId="0" fontId="3" fillId="0" borderId="31" xfId="6" applyFont="1" applyBorder="1" applyAlignment="1">
      <alignment horizontal="center"/>
    </xf>
    <xf numFmtId="0" fontId="3" fillId="0" borderId="17" xfId="28" applyBorder="1" applyAlignment="1">
      <alignment horizontal="center"/>
    </xf>
    <xf numFmtId="0" fontId="3" fillId="0" borderId="32" xfId="6" quotePrefix="1" applyFont="1" applyBorder="1" applyAlignment="1">
      <alignment horizontal="left"/>
    </xf>
    <xf numFmtId="0" fontId="3" fillId="0" borderId="17" xfId="28" applyBorder="1"/>
    <xf numFmtId="0" fontId="3" fillId="0" borderId="22" xfId="28" quotePrefix="1" applyBorder="1" applyAlignment="1">
      <alignment horizontal="center"/>
    </xf>
    <xf numFmtId="0" fontId="3" fillId="0" borderId="59" xfId="28" applyBorder="1" applyAlignment="1">
      <alignment horizontal="center"/>
    </xf>
    <xf numFmtId="0" fontId="4" fillId="0" borderId="13" xfId="0" applyFont="1" applyBorder="1" applyAlignment="1">
      <alignment horizontal="center"/>
    </xf>
    <xf numFmtId="0" fontId="3" fillId="0" borderId="54" xfId="0" applyFont="1" applyBorder="1" applyAlignment="1">
      <alignment horizontal="center" vertical="center"/>
    </xf>
    <xf numFmtId="9" fontId="3" fillId="0" borderId="4" xfId="0" applyNumberFormat="1" applyFont="1" applyBorder="1" applyAlignment="1">
      <alignment horizontal="center"/>
    </xf>
    <xf numFmtId="168" fontId="4" fillId="3" borderId="2" xfId="7" applyNumberFormat="1" applyFont="1" applyFill="1" applyBorder="1" applyAlignment="1">
      <alignment horizontal="center" vertical="center"/>
    </xf>
    <xf numFmtId="168" fontId="26" fillId="2" borderId="36" xfId="7" applyNumberFormat="1" applyFont="1" applyFill="1" applyBorder="1" applyAlignment="1">
      <alignment horizontal="center" vertical="center"/>
    </xf>
    <xf numFmtId="168" fontId="3" fillId="3" borderId="0" xfId="7" applyNumberFormat="1" applyFill="1" applyBorder="1" applyAlignment="1">
      <alignment horizontal="center"/>
    </xf>
    <xf numFmtId="168" fontId="3" fillId="3" borderId="0" xfId="7" applyNumberFormat="1" applyFill="1" applyBorder="1" applyAlignment="1">
      <alignment horizontal="center" vertical="center"/>
    </xf>
    <xf numFmtId="168" fontId="26" fillId="2" borderId="40" xfId="24" applyNumberFormat="1" applyFont="1" applyFill="1" applyBorder="1" applyAlignment="1">
      <alignment horizontal="center" vertical="center"/>
    </xf>
    <xf numFmtId="168" fontId="26" fillId="2" borderId="36" xfId="24" applyNumberFormat="1" applyFont="1" applyFill="1" applyBorder="1" applyAlignment="1">
      <alignment horizontal="center" vertical="center"/>
    </xf>
    <xf numFmtId="168" fontId="3" fillId="3" borderId="0" xfId="24" applyNumberFormat="1" applyFill="1" applyBorder="1" applyAlignment="1">
      <alignment horizontal="center"/>
    </xf>
    <xf numFmtId="168" fontId="3" fillId="3" borderId="0" xfId="24" applyNumberFormat="1" applyFill="1" applyBorder="1" applyAlignment="1">
      <alignment horizontal="center" vertical="center"/>
    </xf>
    <xf numFmtId="168" fontId="4" fillId="0" borderId="2" xfId="8" applyNumberFormat="1" applyFont="1" applyFill="1" applyBorder="1" applyAlignment="1">
      <alignment horizontal="center"/>
    </xf>
    <xf numFmtId="168" fontId="26" fillId="2" borderId="36" xfId="7" applyNumberFormat="1" applyFont="1" applyFill="1" applyBorder="1" applyAlignment="1">
      <alignment horizontal="left"/>
    </xf>
    <xf numFmtId="168" fontId="4" fillId="3" borderId="0" xfId="7" applyNumberFormat="1" applyFont="1" applyFill="1" applyAlignment="1">
      <alignment horizontal="center" vertical="center"/>
    </xf>
    <xf numFmtId="168" fontId="26" fillId="2" borderId="40" xfId="7" applyNumberFormat="1" applyFont="1" applyFill="1" applyBorder="1" applyAlignment="1">
      <alignment horizontal="center" vertical="center"/>
    </xf>
    <xf numFmtId="168" fontId="4" fillId="3" borderId="0" xfId="7" applyNumberFormat="1" applyFont="1" applyFill="1" applyBorder="1" applyAlignment="1">
      <alignment horizontal="left" vertical="center"/>
    </xf>
    <xf numFmtId="168" fontId="26" fillId="3" borderId="0" xfId="7" applyNumberFormat="1" applyFont="1" applyFill="1" applyBorder="1" applyAlignment="1">
      <alignment horizontal="left" vertical="center"/>
    </xf>
    <xf numFmtId="10" fontId="4" fillId="0" borderId="16" xfId="8" applyNumberFormat="1" applyFont="1" applyFill="1" applyBorder="1" applyAlignment="1">
      <alignment horizontal="center" vertical="center"/>
    </xf>
    <xf numFmtId="168" fontId="4" fillId="0" borderId="3" xfId="8" applyNumberFormat="1" applyFont="1" applyFill="1" applyBorder="1" applyAlignment="1">
      <alignment horizontal="center"/>
    </xf>
    <xf numFmtId="168" fontId="4" fillId="0" borderId="0" xfId="8" applyNumberFormat="1" applyFont="1" applyFill="1" applyBorder="1" applyAlignment="1">
      <alignment horizontal="center"/>
    </xf>
    <xf numFmtId="0" fontId="3" fillId="0" borderId="0" xfId="0" applyFont="1" applyAlignment="1">
      <alignment vertical="top" wrapText="1"/>
    </xf>
    <xf numFmtId="0" fontId="3" fillId="0" borderId="3" xfId="28" applyBorder="1" applyAlignment="1">
      <alignment horizontal="center"/>
    </xf>
    <xf numFmtId="0" fontId="3" fillId="0" borderId="2" xfId="6" applyFont="1" applyBorder="1" applyAlignment="1">
      <alignment horizontal="center"/>
    </xf>
    <xf numFmtId="0" fontId="3" fillId="0" borderId="14" xfId="6" quotePrefix="1" applyFont="1" applyBorder="1" applyAlignment="1">
      <alignment horizontal="left"/>
    </xf>
    <xf numFmtId="14" fontId="4" fillId="0" borderId="0" xfId="0" applyNumberFormat="1" applyFont="1" applyAlignment="1">
      <alignment horizontal="center" vertical="center"/>
    </xf>
    <xf numFmtId="0" fontId="3" fillId="3" borderId="3" xfId="0" quotePrefix="1" applyFont="1" applyFill="1" applyBorder="1" applyAlignment="1">
      <alignment horizontal="center" vertical="center"/>
    </xf>
    <xf numFmtId="9" fontId="4" fillId="0" borderId="4" xfId="0" applyNumberFormat="1" applyFont="1" applyBorder="1" applyAlignment="1">
      <alignment horizontal="center"/>
    </xf>
    <xf numFmtId="0" fontId="11" fillId="0" borderId="2" xfId="0" applyFont="1" applyBorder="1" applyAlignment="1">
      <alignment horizontal="center"/>
    </xf>
    <xf numFmtId="0" fontId="3" fillId="0" borderId="3" xfId="6" quotePrefix="1" applyFont="1" applyBorder="1" applyAlignment="1">
      <alignment horizontal="left"/>
    </xf>
    <xf numFmtId="0" fontId="3" fillId="0" borderId="40" xfId="0" applyFont="1" applyBorder="1" applyAlignment="1">
      <alignment horizontal="center" vertical="center"/>
    </xf>
    <xf numFmtId="0" fontId="12" fillId="4" borderId="0" xfId="0" applyFont="1" applyFill="1" applyAlignment="1">
      <alignment horizontal="left"/>
    </xf>
    <xf numFmtId="0" fontId="4" fillId="3" borderId="44" xfId="0" applyFont="1" applyFill="1" applyBorder="1" applyAlignment="1">
      <alignment horizontal="left"/>
    </xf>
    <xf numFmtId="0" fontId="3" fillId="0" borderId="0" xfId="0" applyFont="1" applyAlignment="1">
      <alignment horizontal="left" vertical="top" wrapText="1"/>
    </xf>
    <xf numFmtId="0" fontId="0" fillId="0" borderId="0" xfId="0" applyAlignment="1">
      <alignment vertical="center"/>
    </xf>
    <xf numFmtId="10" fontId="4" fillId="3" borderId="0" xfId="7" applyNumberFormat="1" applyFont="1" applyFill="1" applyAlignment="1">
      <alignment vertical="center"/>
    </xf>
    <xf numFmtId="165" fontId="4" fillId="3" borderId="0" xfId="7" applyNumberFormat="1" applyFont="1" applyFill="1" applyAlignment="1">
      <alignment vertical="center"/>
    </xf>
    <xf numFmtId="1" fontId="4" fillId="3" borderId="0" xfId="0" applyNumberFormat="1" applyFont="1" applyFill="1" applyAlignment="1">
      <alignment vertical="center"/>
    </xf>
    <xf numFmtId="0" fontId="0" fillId="0" borderId="0" xfId="0" applyAlignment="1">
      <alignment horizontal="left" vertical="center" wrapText="1"/>
    </xf>
    <xf numFmtId="0" fontId="0" fillId="0" borderId="0" xfId="0" applyAlignment="1">
      <alignment horizontal="center" vertical="center"/>
    </xf>
    <xf numFmtId="0" fontId="11" fillId="0" borderId="16" xfId="6" applyFont="1" applyBorder="1"/>
    <xf numFmtId="165" fontId="26" fillId="2" borderId="37" xfId="7" applyNumberFormat="1" applyFont="1" applyFill="1" applyBorder="1" applyAlignment="1">
      <alignment horizontal="center"/>
    </xf>
    <xf numFmtId="10" fontId="4" fillId="0" borderId="33" xfId="7" applyNumberFormat="1" applyFont="1" applyFill="1" applyBorder="1" applyAlignment="1">
      <alignment horizontal="center"/>
    </xf>
    <xf numFmtId="10" fontId="4" fillId="0" borderId="33" xfId="7" applyNumberFormat="1" applyFont="1" applyFill="1" applyBorder="1" applyAlignment="1">
      <alignment horizontal="center" vertical="center"/>
    </xf>
    <xf numFmtId="10" fontId="4" fillId="3" borderId="33" xfId="7" applyNumberFormat="1" applyFont="1" applyFill="1" applyBorder="1" applyAlignment="1">
      <alignment horizontal="center" vertical="center"/>
    </xf>
    <xf numFmtId="10" fontId="4" fillId="3" borderId="57" xfId="7" applyNumberFormat="1" applyFont="1" applyFill="1" applyBorder="1" applyAlignment="1">
      <alignment horizontal="center" vertical="center"/>
    </xf>
    <xf numFmtId="10" fontId="4" fillId="3" borderId="60" xfId="7" applyNumberFormat="1" applyFont="1" applyFill="1" applyBorder="1" applyAlignment="1">
      <alignment horizontal="center" vertical="center"/>
    </xf>
    <xf numFmtId="10" fontId="26" fillId="2" borderId="37" xfId="7" applyNumberFormat="1" applyFont="1" applyFill="1" applyBorder="1" applyAlignment="1">
      <alignment horizontal="center"/>
    </xf>
    <xf numFmtId="10" fontId="3" fillId="0" borderId="33" xfId="7" applyNumberFormat="1" applyFont="1" applyFill="1" applyBorder="1" applyAlignment="1">
      <alignment horizontal="center" vertical="center"/>
    </xf>
    <xf numFmtId="10" fontId="5" fillId="3" borderId="33" xfId="7" applyNumberFormat="1" applyFont="1" applyFill="1" applyBorder="1" applyAlignment="1">
      <alignment horizontal="center" vertical="center"/>
    </xf>
    <xf numFmtId="10" fontId="5" fillId="0" borderId="33" xfId="7" applyNumberFormat="1" applyFont="1" applyFill="1" applyBorder="1" applyAlignment="1">
      <alignment horizontal="center" vertical="center"/>
    </xf>
    <xf numFmtId="165" fontId="12" fillId="4" borderId="25" xfId="7" applyNumberFormat="1" applyFont="1" applyFill="1" applyBorder="1" applyAlignment="1">
      <alignment horizontal="center" vertical="center" wrapText="1"/>
    </xf>
    <xf numFmtId="10" fontId="26" fillId="2" borderId="38" xfId="7" applyNumberFormat="1" applyFont="1" applyFill="1" applyBorder="1" applyAlignment="1">
      <alignment horizontal="center"/>
    </xf>
    <xf numFmtId="10" fontId="4" fillId="0" borderId="25" xfId="7" applyNumberFormat="1" applyFont="1" applyFill="1" applyBorder="1" applyAlignment="1">
      <alignment horizontal="center" vertical="center"/>
    </xf>
    <xf numFmtId="10" fontId="4" fillId="3" borderId="26" xfId="7" applyNumberFormat="1" applyFont="1" applyFill="1" applyBorder="1" applyAlignment="1">
      <alignment horizontal="center" vertical="center"/>
    </xf>
    <xf numFmtId="10" fontId="4" fillId="3" borderId="43" xfId="7" applyNumberFormat="1" applyFont="1" applyFill="1" applyBorder="1" applyAlignment="1">
      <alignment horizontal="center" vertical="center"/>
    </xf>
    <xf numFmtId="10" fontId="26" fillId="2" borderId="38" xfId="7" applyNumberFormat="1" applyFont="1" applyFill="1" applyBorder="1" applyAlignment="1">
      <alignment horizontal="center" vertical="center"/>
    </xf>
    <xf numFmtId="10" fontId="4" fillId="3" borderId="62" xfId="7" applyNumberFormat="1" applyFont="1" applyFill="1" applyBorder="1" applyAlignment="1">
      <alignment horizontal="center" vertical="center"/>
    </xf>
    <xf numFmtId="10" fontId="4" fillId="0" borderId="26" xfId="7" applyNumberFormat="1" applyFont="1" applyFill="1" applyBorder="1" applyAlignment="1">
      <alignment horizontal="center" vertical="center"/>
    </xf>
    <xf numFmtId="10" fontId="4" fillId="3" borderId="63" xfId="7" applyNumberFormat="1" applyFont="1" applyFill="1" applyBorder="1" applyAlignment="1">
      <alignment horizontal="center" vertical="center"/>
    </xf>
    <xf numFmtId="10" fontId="4" fillId="3" borderId="61" xfId="7" applyNumberFormat="1" applyFont="1" applyFill="1" applyBorder="1" applyAlignment="1">
      <alignment horizontal="center" vertical="center"/>
    </xf>
    <xf numFmtId="10" fontId="3" fillId="0" borderId="26" xfId="7" applyNumberFormat="1" applyFont="1" applyFill="1" applyBorder="1" applyAlignment="1">
      <alignment horizontal="center" vertical="center"/>
    </xf>
    <xf numFmtId="166" fontId="4" fillId="3" borderId="26" xfId="7" applyNumberFormat="1" applyFont="1" applyFill="1" applyBorder="1" applyAlignment="1">
      <alignment horizontal="center" vertical="center"/>
    </xf>
    <xf numFmtId="10" fontId="4" fillId="3" borderId="25" xfId="7" applyNumberFormat="1" applyFont="1" applyFill="1" applyBorder="1" applyAlignment="1">
      <alignment horizontal="center" vertical="center"/>
    </xf>
    <xf numFmtId="166" fontId="4" fillId="0" borderId="26" xfId="7" applyNumberFormat="1" applyFont="1" applyFill="1" applyBorder="1" applyAlignment="1">
      <alignment horizontal="center" vertical="center"/>
    </xf>
    <xf numFmtId="165" fontId="4" fillId="3" borderId="26" xfId="7" applyNumberFormat="1" applyFont="1" applyFill="1" applyBorder="1" applyAlignment="1">
      <alignment horizontal="center" vertical="center"/>
    </xf>
    <xf numFmtId="10" fontId="3" fillId="3" borderId="65" xfId="7" applyNumberFormat="1" applyFont="1" applyFill="1" applyBorder="1" applyAlignment="1">
      <alignment horizontal="center" vertical="center"/>
    </xf>
    <xf numFmtId="165" fontId="4" fillId="0" borderId="26" xfId="7" applyNumberFormat="1" applyFont="1" applyFill="1" applyBorder="1" applyAlignment="1">
      <alignment horizontal="center" vertical="center"/>
    </xf>
    <xf numFmtId="10" fontId="4" fillId="0" borderId="43" xfId="7" applyNumberFormat="1" applyFont="1" applyFill="1" applyBorder="1" applyAlignment="1">
      <alignment horizontal="center" vertical="center"/>
    </xf>
    <xf numFmtId="10" fontId="3" fillId="3" borderId="26" xfId="7" applyNumberFormat="1" applyFont="1" applyFill="1" applyBorder="1" applyAlignment="1">
      <alignment horizontal="center" vertical="center"/>
    </xf>
    <xf numFmtId="10" fontId="4" fillId="3" borderId="66" xfId="7" applyNumberFormat="1" applyFont="1" applyFill="1" applyBorder="1" applyAlignment="1">
      <alignment horizontal="center" vertical="center"/>
    </xf>
    <xf numFmtId="10" fontId="3" fillId="3" borderId="43" xfId="7" applyNumberFormat="1" applyFont="1" applyFill="1" applyBorder="1" applyAlignment="1">
      <alignment horizontal="center" vertical="center"/>
    </xf>
    <xf numFmtId="10" fontId="3" fillId="0" borderId="25" xfId="7" applyNumberFormat="1" applyFont="1" applyFill="1" applyBorder="1" applyAlignment="1">
      <alignment horizontal="center" vertical="center"/>
    </xf>
    <xf numFmtId="165" fontId="26" fillId="2" borderId="38" xfId="7" applyNumberFormat="1" applyFont="1" applyFill="1" applyBorder="1" applyAlignment="1">
      <alignment horizontal="center" vertical="center"/>
    </xf>
    <xf numFmtId="165" fontId="4" fillId="3" borderId="25" xfId="7" applyNumberFormat="1" applyFont="1" applyFill="1" applyBorder="1" applyAlignment="1">
      <alignment horizontal="center" vertical="center"/>
    </xf>
    <xf numFmtId="10" fontId="4" fillId="0" borderId="67" xfId="8" applyNumberFormat="1" applyFont="1" applyFill="1" applyBorder="1" applyAlignment="1">
      <alignment horizontal="center" vertical="center"/>
    </xf>
    <xf numFmtId="10" fontId="26" fillId="2" borderId="39" xfId="7" applyNumberFormat="1" applyFont="1" applyFill="1" applyBorder="1" applyAlignment="1">
      <alignment horizontal="center" vertical="center"/>
    </xf>
    <xf numFmtId="165" fontId="26" fillId="2" borderId="39" xfId="7" applyNumberFormat="1" applyFont="1" applyFill="1" applyBorder="1" applyAlignment="1">
      <alignment horizontal="center" vertical="center"/>
    </xf>
    <xf numFmtId="165" fontId="4" fillId="0" borderId="25" xfId="7" applyNumberFormat="1" applyFont="1" applyFill="1" applyBorder="1" applyAlignment="1">
      <alignment horizontal="center" vertical="center"/>
    </xf>
    <xf numFmtId="10" fontId="3" fillId="0" borderId="43" xfId="7" applyNumberFormat="1" applyFont="1" applyFill="1" applyBorder="1" applyAlignment="1">
      <alignment horizontal="center" vertical="center"/>
    </xf>
    <xf numFmtId="10" fontId="4" fillId="0" borderId="61" xfId="7" applyNumberFormat="1" applyFont="1" applyFill="1" applyBorder="1" applyAlignment="1">
      <alignment horizontal="center" vertical="center"/>
    </xf>
    <xf numFmtId="167" fontId="3" fillId="3" borderId="25" xfId="17" applyNumberFormat="1" applyFont="1" applyFill="1" applyBorder="1" applyAlignment="1">
      <alignment horizontal="center" vertical="center"/>
    </xf>
    <xf numFmtId="167" fontId="3" fillId="3" borderId="26" xfId="17" applyNumberFormat="1" applyFont="1" applyFill="1" applyBorder="1" applyAlignment="1">
      <alignment horizontal="center" vertical="center"/>
    </xf>
    <xf numFmtId="167" fontId="3" fillId="3" borderId="43" xfId="17" applyNumberFormat="1" applyFont="1" applyFill="1" applyBorder="1" applyAlignment="1">
      <alignment horizontal="center" vertical="center"/>
    </xf>
    <xf numFmtId="10" fontId="12" fillId="4" borderId="43" xfId="0" applyNumberFormat="1" applyFont="1" applyFill="1" applyBorder="1" applyAlignment="1">
      <alignment horizontal="center" vertical="center" wrapText="1"/>
    </xf>
    <xf numFmtId="168" fontId="4" fillId="3" borderId="61" xfId="7" applyNumberFormat="1" applyFont="1" applyFill="1" applyBorder="1" applyAlignment="1">
      <alignment horizontal="center" vertical="center"/>
    </xf>
    <xf numFmtId="168" fontId="26" fillId="2" borderId="38" xfId="24" applyNumberFormat="1" applyFont="1" applyFill="1" applyBorder="1" applyAlignment="1">
      <alignment horizontal="center" vertical="center"/>
    </xf>
    <xf numFmtId="168" fontId="26" fillId="2" borderId="39" xfId="24" applyNumberFormat="1" applyFont="1" applyFill="1" applyBorder="1" applyAlignment="1">
      <alignment horizontal="center" vertical="center"/>
    </xf>
    <xf numFmtId="10" fontId="26" fillId="2" borderId="38" xfId="24" applyNumberFormat="1" applyFont="1" applyFill="1" applyBorder="1" applyAlignment="1">
      <alignment horizontal="left"/>
    </xf>
    <xf numFmtId="168" fontId="4" fillId="0" borderId="61" xfId="7" applyNumberFormat="1" applyFont="1" applyFill="1" applyBorder="1" applyAlignment="1">
      <alignment horizontal="center" vertical="center"/>
    </xf>
    <xf numFmtId="0" fontId="3" fillId="0" borderId="0" xfId="21"/>
    <xf numFmtId="0" fontId="3" fillId="3" borderId="0" xfId="21" applyFill="1" applyAlignment="1">
      <alignment vertical="top" wrapText="1"/>
    </xf>
    <xf numFmtId="0" fontId="5" fillId="0" borderId="0" xfId="21" applyFont="1" applyAlignment="1">
      <alignment horizontal="left"/>
    </xf>
    <xf numFmtId="0" fontId="41" fillId="3" borderId="0" xfId="0" applyFont="1" applyFill="1" applyAlignment="1">
      <alignment horizontal="left"/>
    </xf>
    <xf numFmtId="0" fontId="3" fillId="2" borderId="3" xfId="28" applyFill="1" applyBorder="1" applyAlignment="1">
      <alignment horizontal="center"/>
    </xf>
    <xf numFmtId="0" fontId="3" fillId="3" borderId="0" xfId="21" applyFill="1" applyAlignment="1">
      <alignment horizontal="left" vertical="top" wrapText="1"/>
    </xf>
    <xf numFmtId="9" fontId="4" fillId="0" borderId="3" xfId="7" applyFont="1" applyFill="1" applyBorder="1" applyAlignment="1">
      <alignment horizontal="center" vertical="center"/>
    </xf>
    <xf numFmtId="10" fontId="4" fillId="0" borderId="57" xfId="7" applyNumberFormat="1" applyFont="1" applyFill="1" applyBorder="1" applyAlignment="1">
      <alignment horizontal="center" vertical="center"/>
    </xf>
    <xf numFmtId="14" fontId="4" fillId="3" borderId="22" xfId="0" applyNumberFormat="1" applyFont="1" applyFill="1" applyBorder="1" applyAlignment="1">
      <alignment horizontal="center" vertical="center"/>
    </xf>
    <xf numFmtId="10" fontId="4" fillId="3" borderId="64" xfId="7" applyNumberFormat="1" applyFont="1" applyFill="1" applyBorder="1" applyAlignment="1">
      <alignment horizontal="center" vertical="center"/>
    </xf>
    <xf numFmtId="14" fontId="3" fillId="0" borderId="0" xfId="0" applyNumberFormat="1" applyFont="1" applyAlignment="1">
      <alignment horizontal="center" vertical="center"/>
    </xf>
    <xf numFmtId="0" fontId="4" fillId="3" borderId="41" xfId="0" applyFont="1" applyFill="1" applyBorder="1" applyAlignment="1">
      <alignment horizontal="center" vertical="center"/>
    </xf>
    <xf numFmtId="9" fontId="4" fillId="3" borderId="41" xfId="0" quotePrefix="1" applyNumberFormat="1" applyFont="1" applyFill="1" applyBorder="1" applyAlignment="1">
      <alignment horizontal="center" vertical="center"/>
    </xf>
    <xf numFmtId="10" fontId="4" fillId="0" borderId="41" xfId="8" applyNumberFormat="1" applyFont="1" applyFill="1" applyBorder="1" applyAlignment="1">
      <alignment horizontal="center" vertical="center"/>
    </xf>
    <xf numFmtId="168" fontId="4" fillId="0" borderId="41" xfId="8" applyNumberFormat="1" applyFont="1" applyFill="1" applyBorder="1" applyAlignment="1">
      <alignment horizontal="center"/>
    </xf>
    <xf numFmtId="10" fontId="4" fillId="3" borderId="68" xfId="7" applyNumberFormat="1" applyFont="1" applyFill="1" applyBorder="1" applyAlignment="1">
      <alignment horizontal="center" vertical="center"/>
    </xf>
    <xf numFmtId="14" fontId="3" fillId="0" borderId="41" xfId="0" quotePrefix="1" applyNumberFormat="1" applyFont="1" applyBorder="1" applyAlignment="1">
      <alignment horizontal="center" vertical="center"/>
    </xf>
    <xf numFmtId="0" fontId="3" fillId="0" borderId="69" xfId="0" quotePrefix="1" applyFont="1" applyBorder="1" applyAlignment="1">
      <alignment horizontal="center" vertical="center"/>
    </xf>
    <xf numFmtId="0" fontId="3" fillId="0" borderId="70" xfId="0" quotePrefix="1" applyFont="1" applyBorder="1" applyAlignment="1">
      <alignment horizontal="center" vertical="center"/>
    </xf>
    <xf numFmtId="10" fontId="3" fillId="3" borderId="3" xfId="8" applyNumberFormat="1" applyFont="1" applyFill="1" applyBorder="1" applyAlignment="1">
      <alignment horizontal="center" vertical="center"/>
    </xf>
    <xf numFmtId="0" fontId="3" fillId="0" borderId="35" xfId="0" applyFont="1" applyBorder="1" applyAlignment="1">
      <alignment horizontal="center" vertical="center"/>
    </xf>
    <xf numFmtId="9" fontId="3" fillId="3" borderId="3" xfId="0" applyNumberFormat="1" applyFont="1" applyFill="1" applyBorder="1" applyAlignment="1">
      <alignment horizontal="center" vertical="center"/>
    </xf>
    <xf numFmtId="0" fontId="3" fillId="3" borderId="26" xfId="0" applyFont="1" applyFill="1" applyBorder="1" applyAlignment="1">
      <alignment horizontal="center" vertical="center" wrapText="1"/>
    </xf>
    <xf numFmtId="10" fontId="3" fillId="3" borderId="34" xfId="7" applyNumberFormat="1" applyFont="1" applyFill="1" applyBorder="1" applyAlignment="1">
      <alignment horizontal="left"/>
    </xf>
    <xf numFmtId="165" fontId="3" fillId="3" borderId="34" xfId="7" applyNumberFormat="1" applyFont="1" applyFill="1" applyBorder="1" applyAlignment="1">
      <alignment horizontal="center"/>
    </xf>
    <xf numFmtId="1" fontId="3" fillId="3" borderId="34" xfId="7" applyNumberFormat="1" applyFont="1" applyFill="1" applyBorder="1" applyAlignment="1">
      <alignment horizontal="center"/>
    </xf>
    <xf numFmtId="0" fontId="3" fillId="3" borderId="34" xfId="7" applyNumberFormat="1" applyFont="1" applyFill="1" applyBorder="1" applyAlignment="1">
      <alignment horizontal="center"/>
    </xf>
    <xf numFmtId="0" fontId="0" fillId="0" borderId="44" xfId="0" applyBorder="1" applyAlignment="1">
      <alignment horizontal="center"/>
    </xf>
    <xf numFmtId="0" fontId="11" fillId="0" borderId="15" xfId="6" applyFont="1" applyBorder="1" applyAlignment="1">
      <alignment horizontal="center"/>
    </xf>
    <xf numFmtId="0" fontId="3" fillId="0" borderId="71" xfId="0" applyFont="1" applyBorder="1" applyAlignment="1">
      <alignment horizontal="center" vertical="center"/>
    </xf>
    <xf numFmtId="0" fontId="16" fillId="3" borderId="0" xfId="21" applyFont="1" applyFill="1" applyAlignment="1">
      <alignment horizontal="left" vertical="top" wrapText="1"/>
    </xf>
    <xf numFmtId="0" fontId="3" fillId="3" borderId="0" xfId="21" applyFill="1" applyAlignment="1">
      <alignment horizontal="left" vertical="top" wrapText="1"/>
    </xf>
    <xf numFmtId="0" fontId="16" fillId="0" borderId="0" xfId="21" applyFont="1" applyAlignment="1">
      <alignment horizontal="left" vertical="top" wrapText="1"/>
    </xf>
    <xf numFmtId="0" fontId="3" fillId="0" borderId="0" xfId="21" applyAlignment="1">
      <alignment horizontal="left" vertical="top" wrapText="1"/>
    </xf>
    <xf numFmtId="0" fontId="5" fillId="3" borderId="0" xfId="21" applyFont="1" applyFill="1" applyAlignment="1">
      <alignment horizontal="left"/>
    </xf>
    <xf numFmtId="0" fontId="3" fillId="0" borderId="0" xfId="0" applyFont="1" applyAlignment="1">
      <alignment horizontal="left" vertical="top" wrapText="1"/>
    </xf>
    <xf numFmtId="0" fontId="3" fillId="3" borderId="0" xfId="0" applyFont="1" applyFill="1" applyAlignment="1">
      <alignment vertical="center" wrapText="1"/>
    </xf>
    <xf numFmtId="0" fontId="3" fillId="0" borderId="0" xfId="0" applyFont="1" applyAlignment="1">
      <alignment horizontal="left"/>
    </xf>
    <xf numFmtId="0" fontId="3" fillId="0" borderId="0" xfId="0" applyFont="1" applyAlignment="1">
      <alignment horizontal="left" vertical="center" wrapText="1"/>
    </xf>
    <xf numFmtId="0" fontId="4" fillId="0" borderId="0" xfId="0" applyFont="1" applyAlignment="1">
      <alignment horizontal="left" vertical="top" wrapText="1"/>
    </xf>
    <xf numFmtId="0" fontId="35"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left" vertical="top" wrapText="1"/>
    </xf>
    <xf numFmtId="0" fontId="31" fillId="4" borderId="8" xfId="0" applyFont="1" applyFill="1" applyBorder="1" applyAlignment="1">
      <alignment horizontal="left" vertical="center" wrapText="1"/>
    </xf>
    <xf numFmtId="0" fontId="31" fillId="4" borderId="0" xfId="0" applyFont="1" applyFill="1" applyAlignment="1">
      <alignment horizontal="left" vertical="center" wrapText="1"/>
    </xf>
    <xf numFmtId="0" fontId="3" fillId="3" borderId="8" xfId="0" applyFont="1" applyFill="1" applyBorder="1" applyAlignment="1">
      <alignment horizontal="left" vertical="top" wrapText="1"/>
    </xf>
    <xf numFmtId="0" fontId="3" fillId="3" borderId="0" xfId="0" applyFont="1" applyFill="1" applyAlignment="1">
      <alignment horizontal="left" vertical="top" wrapText="1"/>
    </xf>
    <xf numFmtId="0" fontId="3" fillId="3" borderId="9" xfId="0" applyFont="1" applyFill="1" applyBorder="1" applyAlignment="1">
      <alignment horizontal="left" vertical="top" wrapText="1"/>
    </xf>
    <xf numFmtId="0" fontId="3" fillId="3" borderId="8" xfId="0" applyFont="1" applyFill="1" applyBorder="1" applyAlignment="1">
      <alignment horizontal="left" wrapText="1"/>
    </xf>
    <xf numFmtId="0" fontId="4" fillId="3" borderId="0" xfId="0" applyFont="1" applyFill="1" applyAlignment="1">
      <alignment horizontal="left" wrapText="1"/>
    </xf>
    <xf numFmtId="0" fontId="4" fillId="3" borderId="9" xfId="0" applyFont="1" applyFill="1" applyBorder="1" applyAlignment="1">
      <alignment horizontal="left" wrapText="1"/>
    </xf>
    <xf numFmtId="0" fontId="3" fillId="3" borderId="10" xfId="0" applyFont="1" applyFill="1" applyBorder="1" applyAlignment="1">
      <alignment horizontal="left" wrapText="1"/>
    </xf>
    <xf numFmtId="0" fontId="4" fillId="3" borderId="11" xfId="0" applyFont="1" applyFill="1" applyBorder="1" applyAlignment="1">
      <alignment horizontal="left" wrapText="1"/>
    </xf>
    <xf numFmtId="0" fontId="4" fillId="3" borderId="12" xfId="0" applyFont="1" applyFill="1" applyBorder="1" applyAlignment="1">
      <alignment horizontal="left" wrapText="1"/>
    </xf>
    <xf numFmtId="0" fontId="5" fillId="3" borderId="0" xfId="0" applyFont="1" applyFill="1" applyAlignment="1">
      <alignment horizontal="center"/>
    </xf>
    <xf numFmtId="0" fontId="4" fillId="3" borderId="0" xfId="0" applyFont="1" applyFill="1" applyAlignment="1">
      <alignment horizontal="center"/>
    </xf>
    <xf numFmtId="9" fontId="5" fillId="3" borderId="0" xfId="8" applyFont="1" applyFill="1" applyAlignment="1">
      <alignment horizontal="right"/>
    </xf>
  </cellXfs>
  <cellStyles count="38">
    <cellStyle name="Comma" xfId="1" builtinId="3"/>
    <cellStyle name="Comma 2" xfId="2" xr:uid="{00000000-0005-0000-0000-000001000000}"/>
    <cellStyle name="Comma 2 2" xfId="18" xr:uid="{00000000-0005-0000-0000-000002000000}"/>
    <cellStyle name="Comma 3" xfId="3" xr:uid="{00000000-0005-0000-0000-000003000000}"/>
    <cellStyle name="Comma 3 2" xfId="19" xr:uid="{00000000-0005-0000-0000-000004000000}"/>
    <cellStyle name="Comma 4" xfId="34" xr:uid="{00000000-0005-0000-0000-000005000000}"/>
    <cellStyle name="Currency" xfId="17" builtinId="4"/>
    <cellStyle name="Currency 2" xfId="4" xr:uid="{00000000-0005-0000-0000-000007000000}"/>
    <cellStyle name="Currency 2 2" xfId="20" xr:uid="{00000000-0005-0000-0000-000008000000}"/>
    <cellStyle name="Currency 3" xfId="30" xr:uid="{00000000-0005-0000-0000-000009000000}"/>
    <cellStyle name="Currency 4" xfId="33" xr:uid="{00000000-0005-0000-0000-00000A000000}"/>
    <cellStyle name="Good 2" xfId="37" xr:uid="{00000000-0005-0000-0000-00000B000000}"/>
    <cellStyle name="Hyperlink" xfId="31" builtinId="8"/>
    <cellStyle name="Hyperlink 2" xfId="5" xr:uid="{00000000-0005-0000-0000-00000D000000}"/>
    <cellStyle name="Normal" xfId="0" builtinId="0"/>
    <cellStyle name="Normal 2" xfId="14" xr:uid="{00000000-0005-0000-0000-00000F000000}"/>
    <cellStyle name="Normal 2 2" xfId="6" xr:uid="{00000000-0005-0000-0000-000010000000}"/>
    <cellStyle name="Normal 2 2 2" xfId="15" xr:uid="{00000000-0005-0000-0000-000011000000}"/>
    <cellStyle name="Normal 2 2 2 2" xfId="28" xr:uid="{00000000-0005-0000-0000-000012000000}"/>
    <cellStyle name="Normal 2 2 3" xfId="21" xr:uid="{00000000-0005-0000-0000-000013000000}"/>
    <cellStyle name="Normal 3" xfId="35" xr:uid="{00000000-0005-0000-0000-000014000000}"/>
    <cellStyle name="Normal 4" xfId="32" xr:uid="{00000000-0005-0000-0000-000015000000}"/>
    <cellStyle name="Percent" xfId="7" builtinId="5"/>
    <cellStyle name="Percent 2" xfId="8" xr:uid="{00000000-0005-0000-0000-000017000000}"/>
    <cellStyle name="Percent 2 10" xfId="9" xr:uid="{00000000-0005-0000-0000-000018000000}"/>
    <cellStyle name="Percent 2 10 2" xfId="23" xr:uid="{00000000-0005-0000-0000-000019000000}"/>
    <cellStyle name="Percent 2 2" xfId="10" xr:uid="{00000000-0005-0000-0000-00001A000000}"/>
    <cellStyle name="Percent 2 2 2" xfId="24" xr:uid="{00000000-0005-0000-0000-00001B000000}"/>
    <cellStyle name="Percent 2 3" xfId="16" xr:uid="{00000000-0005-0000-0000-00001C000000}"/>
    <cellStyle name="Percent 2 3 2" xfId="29" xr:uid="{00000000-0005-0000-0000-00001D000000}"/>
    <cellStyle name="Percent 2 4" xfId="22" xr:uid="{00000000-0005-0000-0000-00001E000000}"/>
    <cellStyle name="Percent 3" xfId="11" xr:uid="{00000000-0005-0000-0000-00001F000000}"/>
    <cellStyle name="Percent 3 2" xfId="25" xr:uid="{00000000-0005-0000-0000-000020000000}"/>
    <cellStyle name="Percent 4" xfId="12" xr:uid="{00000000-0005-0000-0000-000021000000}"/>
    <cellStyle name="Percent 4 2" xfId="26" xr:uid="{00000000-0005-0000-0000-000022000000}"/>
    <cellStyle name="Percent 5" xfId="36" xr:uid="{00000000-0005-0000-0000-000023000000}"/>
    <cellStyle name="Style 52" xfId="13" xr:uid="{00000000-0005-0000-0000-000024000000}"/>
    <cellStyle name="Style 52 2" xfId="27" xr:uid="{00000000-0005-0000-0000-000025000000}"/>
  </cellStyles>
  <dxfs count="4">
    <dxf>
      <font>
        <b val="0"/>
        <i/>
        <condense val="0"/>
        <extend val="0"/>
        <color indexed="10"/>
      </font>
    </dxf>
    <dxf>
      <font>
        <b val="0"/>
        <i/>
        <condense val="0"/>
        <extend val="0"/>
        <color indexed="63"/>
      </font>
    </dxf>
    <dxf>
      <font>
        <b val="0"/>
        <i/>
        <condense val="0"/>
        <extend val="0"/>
        <color indexed="10"/>
      </font>
    </dxf>
    <dxf>
      <font>
        <b val="0"/>
        <i/>
        <condense val="0"/>
        <extend val="0"/>
        <color indexed="63"/>
      </font>
    </dxf>
  </dxfs>
  <tableStyles count="0" defaultTableStyle="TableStyleMedium9" defaultPivotStyle="PivotStyleLight16"/>
  <colors>
    <mruColors>
      <color rgb="FF5BC6E8"/>
      <color rgb="FF004165"/>
      <color rgb="FFC5D9F1"/>
      <color rgb="FF007DBA"/>
      <color rgb="FF2D63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568325</xdr:colOff>
      <xdr:row>0</xdr:row>
      <xdr:rowOff>63501</xdr:rowOff>
    </xdr:from>
    <xdr:to>
      <xdr:col>9</xdr:col>
      <xdr:colOff>680149</xdr:colOff>
      <xdr:row>3</xdr:row>
      <xdr:rowOff>1</xdr:rowOff>
    </xdr:to>
    <xdr:pic>
      <xdr:nvPicPr>
        <xdr:cNvPr id="2" name="Picture 1">
          <a:extLst>
            <a:ext uri="{FF2B5EF4-FFF2-40B4-BE49-F238E27FC236}">
              <a16:creationId xmlns:a16="http://schemas.microsoft.com/office/drawing/2014/main" id="{4C7B7D82-1898-46AF-AF99-5850E4899B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8475" y="63501"/>
          <a:ext cx="2721674" cy="850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680453</xdr:colOff>
      <xdr:row>0</xdr:row>
      <xdr:rowOff>18252</xdr:rowOff>
    </xdr:from>
    <xdr:to>
      <xdr:col>9</xdr:col>
      <xdr:colOff>537028</xdr:colOff>
      <xdr:row>3</xdr:row>
      <xdr:rowOff>186690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81753" y="18252"/>
          <a:ext cx="3466550" cy="8104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628650</xdr:colOff>
      <xdr:row>0</xdr:row>
      <xdr:rowOff>161924</xdr:rowOff>
    </xdr:from>
    <xdr:to>
      <xdr:col>8</xdr:col>
      <xdr:colOff>34933</xdr:colOff>
      <xdr:row>3</xdr:row>
      <xdr:rowOff>76200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5375" y="161924"/>
          <a:ext cx="2816233" cy="7334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41909</xdr:colOff>
      <xdr:row>2</xdr:row>
      <xdr:rowOff>47625</xdr:rowOff>
    </xdr:from>
    <xdr:to>
      <xdr:col>11</xdr:col>
      <xdr:colOff>88898</xdr:colOff>
      <xdr:row>4</xdr:row>
      <xdr:rowOff>34291</xdr:rowOff>
    </xdr:to>
    <xdr:pic>
      <xdr:nvPicPr>
        <xdr:cNvPr id="3" name="Picture 2">
          <a:extLst>
            <a:ext uri="{FF2B5EF4-FFF2-40B4-BE49-F238E27FC236}">
              <a16:creationId xmlns:a16="http://schemas.microsoft.com/office/drawing/2014/main" id="{CBC260BC-C8D8-466C-81D2-3288C0F54B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71959" y="371475"/>
          <a:ext cx="2218689" cy="9105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1793875</xdr:colOff>
      <xdr:row>1</xdr:row>
      <xdr:rowOff>70465</xdr:rowOff>
    </xdr:from>
    <xdr:to>
      <xdr:col>5</xdr:col>
      <xdr:colOff>2348381</xdr:colOff>
      <xdr:row>4</xdr:row>
      <xdr:rowOff>1032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46700" y="70465"/>
          <a:ext cx="2449981" cy="5182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IOOF\Investments\P%20&amp;%20I\Invest\IP&amp;R\Platform%20&amp;%20Fiduciary%20Research\Investment%20Menu%20Review\Wrap%20Platforms\Oasis%20Investment%20Menus\Oasis%20Master%20Investment%20Menu.xlsx" TargetMode="External"/><Relationship Id="rId1" Type="http://schemas.openxmlformats.org/officeDocument/2006/relationships/externalLinkPath" Target="/IOOF/Investments/P%20&amp;%20I/Invest/IP&amp;R/Platform%20&amp;%20Fiduciary%20Research/Investment%20Menu%20Review/Wrap%20Platforms/Oasis%20Investment%20Menus/Oasis%20Master%20Investment%20Men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 Current Investment Portfolios"/>
      <sheetName val="URL Links"/>
      <sheetName val="Platforms"/>
      <sheetName val="New Additions"/>
      <sheetName val="Sheet2"/>
      <sheetName val="SRM_Data"/>
      <sheetName val="Name Changes"/>
      <sheetName val="Sheet1"/>
      <sheetName val="Terminations"/>
      <sheetName val="Hard Closed due to no TMD"/>
      <sheetName val="Funds Approved not on APL"/>
      <sheetName val="IFL 2022 Manager Listing"/>
      <sheetName val="Investment Managers"/>
      <sheetName val="BuySell Data"/>
      <sheetName val="ICR Data"/>
      <sheetName val="Morningstar LookUp"/>
      <sheetName val="TMD Advised Only Fun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APIR CODE</v>
          </cell>
          <cell r="B1" t="str">
            <v>PRODUCT</v>
          </cell>
          <cell r="C1" t="str">
            <v>Buy Spread</v>
          </cell>
          <cell r="D1" t="str">
            <v>Sell Spread</v>
          </cell>
          <cell r="E1" t="str">
            <v>Buy/Sell Spread</v>
          </cell>
        </row>
        <row r="2">
          <cell r="A2" t="str">
            <v>AAP0002AU</v>
          </cell>
          <cell r="B2" t="str">
            <v>Ausbil Australian Geared Equity Fund</v>
          </cell>
          <cell r="C2">
            <v>0.38</v>
          </cell>
          <cell r="D2">
            <v>0.38</v>
          </cell>
          <cell r="E2">
            <v>7.6E-3</v>
          </cell>
        </row>
        <row r="3">
          <cell r="A3" t="str">
            <v>AAP0007AU</v>
          </cell>
          <cell r="B3" t="str">
            <v>Ausbil MicroCap Fund</v>
          </cell>
          <cell r="C3">
            <v>0.35</v>
          </cell>
          <cell r="D3">
            <v>0.35</v>
          </cell>
          <cell r="E3">
            <v>6.9999999999999993E-3</v>
          </cell>
        </row>
        <row r="4">
          <cell r="A4" t="str">
            <v>AAP0008AU</v>
          </cell>
          <cell r="B4" t="str">
            <v>Ausbil 130/30 Focus Fund</v>
          </cell>
          <cell r="C4">
            <v>0.3</v>
          </cell>
          <cell r="D4">
            <v>0.3</v>
          </cell>
          <cell r="E4">
            <v>6.0000000000000001E-3</v>
          </cell>
        </row>
        <row r="5">
          <cell r="A5" t="str">
            <v>AAP0101AU</v>
          </cell>
          <cell r="B5" t="str">
            <v>Ausbil Balanced Fund</v>
          </cell>
          <cell r="C5">
            <v>0.15</v>
          </cell>
          <cell r="D5">
            <v>0.15</v>
          </cell>
          <cell r="E5">
            <v>3.0000000000000001E-3</v>
          </cell>
        </row>
        <row r="6">
          <cell r="A6" t="str">
            <v>AAP0103AU</v>
          </cell>
          <cell r="B6" t="str">
            <v>Ausbil Investment Trust - Australian Active Equity Fund</v>
          </cell>
          <cell r="C6">
            <v>0.2</v>
          </cell>
          <cell r="D6">
            <v>0.2</v>
          </cell>
          <cell r="E6">
            <v>4.0000000000000001E-3</v>
          </cell>
        </row>
        <row r="7">
          <cell r="A7" t="str">
            <v>AAP0104AU</v>
          </cell>
          <cell r="B7" t="str">
            <v>Ausbil Investment Trust - Australian Emerging Leader Fund</v>
          </cell>
          <cell r="C7">
            <v>0.25</v>
          </cell>
          <cell r="D7">
            <v>0.25</v>
          </cell>
          <cell r="E7">
            <v>5.0000000000000001E-3</v>
          </cell>
        </row>
        <row r="8">
          <cell r="A8" t="str">
            <v>AAP3656AU</v>
          </cell>
          <cell r="B8" t="str">
            <v>Ausbil Active Dividend Income Fund - Wholesale Class</v>
          </cell>
          <cell r="C8">
            <v>0.2</v>
          </cell>
          <cell r="D8">
            <v>0.2</v>
          </cell>
          <cell r="E8">
            <v>4.0000000000000001E-3</v>
          </cell>
        </row>
        <row r="9">
          <cell r="A9" t="str">
            <v>ACM0006AU</v>
          </cell>
          <cell r="B9" t="str">
            <v>AB Managed Volatility Equities Fund - MVE Class</v>
          </cell>
          <cell r="C9">
            <v>0.25</v>
          </cell>
          <cell r="D9">
            <v>0.25</v>
          </cell>
          <cell r="E9">
            <v>5.0000000000000001E-3</v>
          </cell>
        </row>
        <row r="10">
          <cell r="A10" t="str">
            <v>ACM0009AU</v>
          </cell>
          <cell r="B10" t="str">
            <v xml:space="preserve">AB Global Equities Fund </v>
          </cell>
          <cell r="C10">
            <v>0.17</v>
          </cell>
          <cell r="D10">
            <v>0.17</v>
          </cell>
          <cell r="E10">
            <v>3.4000000000000002E-3</v>
          </cell>
        </row>
        <row r="11">
          <cell r="A11" t="str">
            <v>ACP0007AU</v>
          </cell>
          <cell r="B11" t="str">
            <v>BAO Trust*</v>
          </cell>
          <cell r="E11" t="str">
            <v>n/a</v>
          </cell>
        </row>
        <row r="12">
          <cell r="A12" t="str">
            <v>ADV0046AU</v>
          </cell>
          <cell r="B12" t="str">
            <v>Maple-Brown Abbott Australian Share Fund</v>
          </cell>
          <cell r="C12">
            <v>0.19</v>
          </cell>
          <cell r="D12">
            <v>0.19</v>
          </cell>
          <cell r="E12">
            <v>3.8E-3</v>
          </cell>
        </row>
        <row r="13">
          <cell r="A13" t="str">
            <v>ADV0067AU</v>
          </cell>
          <cell r="B13" t="str">
            <v>Advance International Fixed Interest Multi Blend Fund - Wholesale Fund</v>
          </cell>
          <cell r="C13">
            <v>7.0000000000000007E-2</v>
          </cell>
          <cell r="D13">
            <v>0.1</v>
          </cell>
          <cell r="E13">
            <v>1.7000000000000001E-3</v>
          </cell>
        </row>
        <row r="14">
          <cell r="A14" t="str">
            <v>AJF0003AU</v>
          </cell>
          <cell r="B14" t="str">
            <v>OnePath Tax Effective Income Trust</v>
          </cell>
          <cell r="C14">
            <v>0</v>
          </cell>
          <cell r="D14">
            <v>0</v>
          </cell>
          <cell r="E14">
            <v>0</v>
          </cell>
        </row>
        <row r="15">
          <cell r="A15" t="str">
            <v>AJF0802AU</v>
          </cell>
          <cell r="B15" t="str">
            <v>OnePath Wholesale Balanced Trust</v>
          </cell>
          <cell r="C15">
            <v>0.05</v>
          </cell>
          <cell r="D15">
            <v>0.05</v>
          </cell>
          <cell r="E15">
            <v>1E-3</v>
          </cell>
        </row>
        <row r="16">
          <cell r="A16" t="str">
            <v>AJF0804AU</v>
          </cell>
          <cell r="B16" t="str">
            <v>OnePath Wholesale Australian Share Trust</v>
          </cell>
          <cell r="C16">
            <v>0.13</v>
          </cell>
          <cell r="D16">
            <v>0.13</v>
          </cell>
          <cell r="E16">
            <v>2.5999999999999999E-3</v>
          </cell>
        </row>
        <row r="17">
          <cell r="A17" t="str">
            <v>AMP0255AU</v>
          </cell>
          <cell r="B17" t="str">
            <v>AMP Capital Listed Property Trust Fund</v>
          </cell>
          <cell r="C17">
            <v>0.2</v>
          </cell>
          <cell r="D17">
            <v>0.2</v>
          </cell>
          <cell r="E17">
            <v>4.0000000000000001E-3</v>
          </cell>
        </row>
        <row r="18">
          <cell r="A18" t="str">
            <v>AMP0269AU</v>
          </cell>
          <cell r="B18" t="str">
            <v>AMP Capital Listed Property Trust Fund - Ord Class</v>
          </cell>
          <cell r="C18">
            <v>0.2</v>
          </cell>
          <cell r="D18">
            <v>0.2</v>
          </cell>
          <cell r="E18">
            <v>4.0000000000000001E-3</v>
          </cell>
        </row>
        <row r="19">
          <cell r="A19" t="str">
            <v>AMP0370AU</v>
          </cell>
          <cell r="B19" t="str">
            <v>AMP Capital Equity Fund - Class A Units</v>
          </cell>
          <cell r="C19">
            <v>7.0000000000000007E-2</v>
          </cell>
          <cell r="D19">
            <v>7.0000000000000007E-2</v>
          </cell>
          <cell r="E19">
            <v>1.4000000000000002E-3</v>
          </cell>
        </row>
        <row r="20">
          <cell r="A20" t="str">
            <v>AMP0441AU</v>
          </cell>
          <cell r="B20" t="str">
            <v>AMP Capital Balanced Growth  - Class A</v>
          </cell>
          <cell r="C20">
            <v>0.1</v>
          </cell>
          <cell r="D20">
            <v>0.11</v>
          </cell>
          <cell r="E20">
            <v>2.1000000000000003E-3</v>
          </cell>
        </row>
        <row r="21">
          <cell r="A21" t="str">
            <v>AMP0557AU</v>
          </cell>
          <cell r="B21" t="str">
            <v>AMP Capital Corporate Bond Fund</v>
          </cell>
          <cell r="C21">
            <v>0.02</v>
          </cell>
          <cell r="D21">
            <v>0.21</v>
          </cell>
          <cell r="E21">
            <v>2.3E-3</v>
          </cell>
        </row>
        <row r="22">
          <cell r="A22" t="str">
            <v>AMP0974AU</v>
          </cell>
          <cell r="B22" t="str">
            <v>AMP Global Property Securities Fund</v>
          </cell>
          <cell r="C22">
            <v>0.2</v>
          </cell>
          <cell r="D22">
            <v>0.15</v>
          </cell>
          <cell r="E22">
            <v>3.4999999999999996E-3</v>
          </cell>
        </row>
        <row r="23">
          <cell r="A23" t="str">
            <v>AMP1015AU</v>
          </cell>
          <cell r="B23" t="str">
            <v>AMP Capital Core Property Fund Class A Units</v>
          </cell>
          <cell r="C23">
            <v>0.08</v>
          </cell>
          <cell r="D23">
            <v>0.08</v>
          </cell>
          <cell r="E23">
            <v>1.6000000000000001E-3</v>
          </cell>
        </row>
        <row r="24">
          <cell r="A24" t="str">
            <v>AMP1179AU</v>
          </cell>
          <cell r="B24" t="str">
            <v>AMP Capital Core Infrastructure Fund Class A Units</v>
          </cell>
          <cell r="C24">
            <v>0.05</v>
          </cell>
          <cell r="D24">
            <v>0.05</v>
          </cell>
          <cell r="E24">
            <v>1E-3</v>
          </cell>
        </row>
        <row r="25">
          <cell r="A25" t="str">
            <v>AMP1685AU</v>
          </cell>
          <cell r="B25" t="str">
            <v>AMP Capital Multi-Asset A</v>
          </cell>
          <cell r="C25" t="e">
            <v>#N/A</v>
          </cell>
          <cell r="D25" t="e">
            <v>#N/A</v>
          </cell>
          <cell r="E25" t="e">
            <v>#N/A</v>
          </cell>
        </row>
        <row r="26">
          <cell r="A26" t="str">
            <v>ANT0005AU</v>
          </cell>
          <cell r="B26" t="str">
            <v>Altrinsic Global Equities Trust</v>
          </cell>
          <cell r="C26">
            <v>0.1</v>
          </cell>
          <cell r="D26">
            <v>0.1</v>
          </cell>
          <cell r="E26">
            <v>2E-3</v>
          </cell>
        </row>
        <row r="27">
          <cell r="A27" t="str">
            <v>ANZ0212AU</v>
          </cell>
          <cell r="B27" t="str">
            <v>OnePath Wholesale Diversified Fixed Interest Trust</v>
          </cell>
          <cell r="C27">
            <v>0.04</v>
          </cell>
          <cell r="D27">
            <v>0.04</v>
          </cell>
          <cell r="E27">
            <v>8.0000000000000004E-4</v>
          </cell>
        </row>
        <row r="28">
          <cell r="A28" t="str">
            <v>APN0008AU</v>
          </cell>
          <cell r="B28" t="str">
            <v>APN AREIT Fund</v>
          </cell>
          <cell r="C28">
            <v>0.15</v>
          </cell>
          <cell r="D28">
            <v>0.15</v>
          </cell>
          <cell r="E28">
            <v>3.0000000000000001E-3</v>
          </cell>
        </row>
        <row r="29">
          <cell r="A29" t="str">
            <v>ARO0006AU</v>
          </cell>
          <cell r="B29" t="str">
            <v xml:space="preserve">BNP Paribas C Worldwide Global Equity Trust </v>
          </cell>
          <cell r="C29">
            <v>0.15</v>
          </cell>
          <cell r="D29">
            <v>0.15</v>
          </cell>
          <cell r="E29">
            <v>3.0000000000000001E-3</v>
          </cell>
        </row>
        <row r="30">
          <cell r="A30" t="str">
            <v>ASC0001AU</v>
          </cell>
          <cell r="B30" t="str">
            <v>Smallco Investment Fund</v>
          </cell>
          <cell r="C30">
            <v>0.45</v>
          </cell>
          <cell r="D30">
            <v>0.45</v>
          </cell>
          <cell r="E30">
            <v>9.0000000000000011E-3</v>
          </cell>
        </row>
        <row r="31">
          <cell r="A31" t="str">
            <v>AUG0017AU</v>
          </cell>
          <cell r="B31" t="str">
            <v>Australian Ethical Balanced Trust</v>
          </cell>
          <cell r="C31">
            <v>0.1</v>
          </cell>
          <cell r="D31">
            <v>0.1</v>
          </cell>
          <cell r="E31">
            <v>2E-3</v>
          </cell>
        </row>
        <row r="32">
          <cell r="A32" t="str">
            <v>AUG0018AU</v>
          </cell>
          <cell r="B32" t="str">
            <v xml:space="preserve">Australian Ethical Australian Shares Fund </v>
          </cell>
          <cell r="C32">
            <v>0.1</v>
          </cell>
          <cell r="D32">
            <v>0.1</v>
          </cell>
          <cell r="E32">
            <v>2E-3</v>
          </cell>
        </row>
        <row r="33">
          <cell r="A33" t="str">
            <v>AUG0019AU</v>
          </cell>
          <cell r="B33" t="str">
            <v xml:space="preserve">Australian Ethical Diversified Shares Fund </v>
          </cell>
          <cell r="C33">
            <v>0.05</v>
          </cell>
          <cell r="D33">
            <v>0.05</v>
          </cell>
          <cell r="E33">
            <v>1E-3</v>
          </cell>
        </row>
        <row r="34">
          <cell r="A34" t="str">
            <v>AUS0030AU</v>
          </cell>
          <cell r="B34" t="str">
            <v>Platypus Australian Equities Fund - Wholesale</v>
          </cell>
          <cell r="C34">
            <v>0.2</v>
          </cell>
          <cell r="D34">
            <v>0.2</v>
          </cell>
          <cell r="E34">
            <v>4.0000000000000001E-3</v>
          </cell>
        </row>
        <row r="35">
          <cell r="A35" t="str">
            <v>AUS0037AU</v>
          </cell>
          <cell r="B35" t="str">
            <v>Australian Unity Healthcare Property Trust (Class A Units)</v>
          </cell>
          <cell r="C35">
            <v>0</v>
          </cell>
          <cell r="D35">
            <v>0</v>
          </cell>
          <cell r="E35">
            <v>0</v>
          </cell>
        </row>
        <row r="36">
          <cell r="A36" t="str">
            <v>AUS0071AU</v>
          </cell>
          <cell r="B36" t="str">
            <v>Altius Sustainable Bond Fund</v>
          </cell>
          <cell r="C36">
            <v>0.05</v>
          </cell>
          <cell r="D36">
            <v>0.05</v>
          </cell>
          <cell r="E36">
            <v>1E-3</v>
          </cell>
        </row>
        <row r="37">
          <cell r="A37" t="str">
            <v>AUX0021AU</v>
          </cell>
          <cell r="B37" t="str">
            <v>IOOF Cash Management Trust</v>
          </cell>
          <cell r="C37">
            <v>0</v>
          </cell>
          <cell r="D37">
            <v>0</v>
          </cell>
          <cell r="E37">
            <v>0</v>
          </cell>
        </row>
        <row r="38">
          <cell r="A38" t="str">
            <v>BAR0811AU</v>
          </cell>
          <cell r="B38" t="str">
            <v>BlackRock Diversified ESG Stable Fund</v>
          </cell>
          <cell r="C38">
            <v>7.0000000000000007E-2</v>
          </cell>
          <cell r="D38">
            <v>7.0000000000000007E-2</v>
          </cell>
          <cell r="E38">
            <v>1.4000000000000002E-3</v>
          </cell>
        </row>
        <row r="39">
          <cell r="A39" t="str">
            <v>BAR0813AU</v>
          </cell>
          <cell r="B39" t="str">
            <v>BlackRock Diversified ESG Growth Fund</v>
          </cell>
          <cell r="C39">
            <v>0.09</v>
          </cell>
          <cell r="D39">
            <v>0.09</v>
          </cell>
          <cell r="E39">
            <v>1.8E-3</v>
          </cell>
        </row>
        <row r="40">
          <cell r="A40" t="str">
            <v>BAR0814AU</v>
          </cell>
          <cell r="B40" t="str">
            <v>BlackRock Advantage Australian Equity Fund</v>
          </cell>
          <cell r="C40">
            <v>0.15</v>
          </cell>
          <cell r="D40">
            <v>0.15</v>
          </cell>
          <cell r="E40">
            <v>3.0000000000000001E-3</v>
          </cell>
        </row>
        <row r="41">
          <cell r="A41" t="str">
            <v>BAR0817AU</v>
          </cell>
          <cell r="B41" t="str">
            <v xml:space="preserve">BlackRock Advantage International Equity Fund </v>
          </cell>
          <cell r="C41">
            <v>0.17</v>
          </cell>
          <cell r="D41">
            <v>0.17</v>
          </cell>
          <cell r="E41">
            <v>3.4000000000000002E-3</v>
          </cell>
        </row>
        <row r="42">
          <cell r="A42" t="str">
            <v>BCF0001AU</v>
          </cell>
          <cell r="B42" t="str">
            <v>Basis Yield Fund*</v>
          </cell>
          <cell r="E42" t="str">
            <v>n/a</v>
          </cell>
        </row>
        <row r="43">
          <cell r="A43" t="str">
            <v>BCF0001BU</v>
          </cell>
          <cell r="B43" t="str">
            <v>Yield Alpha Sub-Trust-A$ Yield Fund Pref*</v>
          </cell>
          <cell r="E43" t="str">
            <v>n/a</v>
          </cell>
        </row>
        <row r="44">
          <cell r="A44" t="str">
            <v>BCF0100AU</v>
          </cell>
          <cell r="B44" t="str">
            <v>Basis Aust-Rim Diversified Fund*</v>
          </cell>
          <cell r="E44" t="str">
            <v>n/a</v>
          </cell>
        </row>
        <row r="45">
          <cell r="A45" t="str">
            <v>BCF0100BU</v>
          </cell>
          <cell r="B45" t="str">
            <v>Pac-Rim Sub Trust - A$ A-R Investor*</v>
          </cell>
          <cell r="E45" t="str">
            <v>n/a</v>
          </cell>
        </row>
        <row r="46">
          <cell r="A46" t="str">
            <v>BFL0001AU</v>
          </cell>
          <cell r="B46" t="str">
            <v>Bennelong Australian Equity Fund</v>
          </cell>
          <cell r="C46">
            <v>0.2</v>
          </cell>
          <cell r="D46">
            <v>0.2</v>
          </cell>
          <cell r="E46">
            <v>4.0000000000000001E-3</v>
          </cell>
        </row>
        <row r="47">
          <cell r="A47" t="str">
            <v>BFL0002AU</v>
          </cell>
          <cell r="B47" t="str">
            <v>Bennelong Concentrated Australian Equities Fund</v>
          </cell>
          <cell r="C47">
            <v>0.2</v>
          </cell>
          <cell r="D47">
            <v>0.2</v>
          </cell>
          <cell r="E47">
            <v>4.0000000000000001E-3</v>
          </cell>
        </row>
        <row r="48">
          <cell r="A48" t="str">
            <v>BFL0004AU</v>
          </cell>
          <cell r="B48" t="str">
            <v>Bennelong Ex-20 Australian Equities Fund</v>
          </cell>
          <cell r="C48">
            <v>0.2</v>
          </cell>
          <cell r="D48">
            <v>0.2</v>
          </cell>
          <cell r="E48">
            <v>4.0000000000000001E-3</v>
          </cell>
        </row>
        <row r="49">
          <cell r="A49" t="str">
            <v>BFL0010AU</v>
          </cell>
          <cell r="B49" t="str">
            <v xml:space="preserve">Bennelong Kardinia Absolute Return Fund </v>
          </cell>
          <cell r="C49">
            <v>0.2</v>
          </cell>
          <cell r="D49">
            <v>0.2</v>
          </cell>
          <cell r="E49">
            <v>4.0000000000000001E-3</v>
          </cell>
        </row>
        <row r="50">
          <cell r="A50" t="str">
            <v>BFL0017AU</v>
          </cell>
          <cell r="B50" t="str">
            <v>Bennelong Twenty20 Australian Equities Fund</v>
          </cell>
          <cell r="C50">
            <v>0.2</v>
          </cell>
          <cell r="D50">
            <v>0.2</v>
          </cell>
          <cell r="E50">
            <v>4.0000000000000001E-3</v>
          </cell>
        </row>
        <row r="51">
          <cell r="A51" t="str">
            <v>BFL0019AU</v>
          </cell>
          <cell r="B51" t="str">
            <v xml:space="preserve">4D Global Infrastructure Fund </v>
          </cell>
          <cell r="C51">
            <v>0.2</v>
          </cell>
          <cell r="D51">
            <v>0.2</v>
          </cell>
          <cell r="E51">
            <v>4.0000000000000001E-3</v>
          </cell>
        </row>
        <row r="52">
          <cell r="A52" t="str">
            <v>BFL0020AU</v>
          </cell>
          <cell r="B52" t="str">
            <v>Quay Global Real Estate Fund</v>
          </cell>
          <cell r="C52">
            <v>0.2</v>
          </cell>
          <cell r="D52">
            <v>0.2</v>
          </cell>
          <cell r="E52">
            <v>4.0000000000000001E-3</v>
          </cell>
        </row>
        <row r="53">
          <cell r="A53" t="str">
            <v>BFL3779AU</v>
          </cell>
          <cell r="B53" t="str">
            <v>Bennelong Emerging Companies Fund</v>
          </cell>
          <cell r="C53">
            <v>0.25</v>
          </cell>
          <cell r="D53">
            <v>0.25</v>
          </cell>
          <cell r="E53">
            <v>5.0000000000000001E-3</v>
          </cell>
        </row>
        <row r="54">
          <cell r="A54" t="str">
            <v>BGL0105AU</v>
          </cell>
          <cell r="B54" t="str">
            <v xml:space="preserve">iShares Australian Bond Index Fund </v>
          </cell>
          <cell r="C54">
            <v>0.05</v>
          </cell>
          <cell r="D54">
            <v>0.05</v>
          </cell>
          <cell r="E54">
            <v>1E-3</v>
          </cell>
        </row>
        <row r="55">
          <cell r="A55" t="str">
            <v>BGL0109AU</v>
          </cell>
          <cell r="B55" t="str">
            <v>BlackRock Advantage Hedged International Equity Fund</v>
          </cell>
          <cell r="C55">
            <v>0.18</v>
          </cell>
          <cell r="D55">
            <v>0.18</v>
          </cell>
          <cell r="E55">
            <v>3.5999999999999999E-3</v>
          </cell>
        </row>
        <row r="56">
          <cell r="A56" t="str">
            <v>BLK0001AU</v>
          </cell>
          <cell r="B56" t="str">
            <v>BlackRock Multi Opportunity Absolute Return Fund</v>
          </cell>
          <cell r="C56">
            <v>0.05</v>
          </cell>
          <cell r="D56">
            <v>0.05</v>
          </cell>
          <cell r="E56">
            <v>1E-3</v>
          </cell>
        </row>
        <row r="57">
          <cell r="A57" t="str">
            <v>BNT0003AU</v>
          </cell>
          <cell r="B57" t="str">
            <v>Hyperion Australian Growth Companies Fund</v>
          </cell>
          <cell r="C57">
            <v>0.3</v>
          </cell>
          <cell r="D57">
            <v>0.3</v>
          </cell>
          <cell r="E57">
            <v>6.0000000000000001E-3</v>
          </cell>
        </row>
        <row r="58">
          <cell r="A58" t="str">
            <v>BNT0101AU</v>
          </cell>
          <cell r="B58" t="str">
            <v>Hyperion Small Growth Companies Fund</v>
          </cell>
          <cell r="C58">
            <v>0.3</v>
          </cell>
          <cell r="D58">
            <v>0.3</v>
          </cell>
          <cell r="E58">
            <v>6.0000000000000001E-3</v>
          </cell>
        </row>
        <row r="59">
          <cell r="A59" t="str">
            <v>BPF0029AU</v>
          </cell>
          <cell r="B59" t="str">
            <v>Bell Global Emerging Companies Fund</v>
          </cell>
          <cell r="C59">
            <v>0.1</v>
          </cell>
          <cell r="D59">
            <v>0.1</v>
          </cell>
          <cell r="E59">
            <v>2E-3</v>
          </cell>
        </row>
        <row r="60">
          <cell r="A60" t="str">
            <v>BTA0054AU</v>
          </cell>
          <cell r="B60" t="str">
            <v>Pendal Asian Share Fund</v>
          </cell>
          <cell r="C60">
            <v>0.25</v>
          </cell>
          <cell r="D60">
            <v>0.25</v>
          </cell>
          <cell r="E60">
            <v>5.0000000000000001E-3</v>
          </cell>
        </row>
        <row r="61">
          <cell r="A61" t="str">
            <v>BTA0055AU</v>
          </cell>
          <cell r="B61" t="str">
            <v>Pendal Australian Equity Fund</v>
          </cell>
          <cell r="C61">
            <v>0.22</v>
          </cell>
          <cell r="D61">
            <v>0.22</v>
          </cell>
          <cell r="E61">
            <v>4.4000000000000003E-3</v>
          </cell>
        </row>
        <row r="62">
          <cell r="A62" t="str">
            <v>BTA0056AU</v>
          </cell>
          <cell r="B62" t="str">
            <v>Pendal International Share Fund</v>
          </cell>
          <cell r="C62">
            <v>0.15</v>
          </cell>
          <cell r="D62">
            <v>0.1</v>
          </cell>
          <cell r="E62">
            <v>2.5000000000000001E-3</v>
          </cell>
        </row>
        <row r="63">
          <cell r="A63" t="str">
            <v>BTA0061AU</v>
          </cell>
          <cell r="B63" t="str">
            <v>Pendal Property Securities Fund</v>
          </cell>
          <cell r="C63">
            <v>0.25</v>
          </cell>
          <cell r="D63">
            <v>0.25</v>
          </cell>
          <cell r="E63">
            <v>5.0000000000000001E-3</v>
          </cell>
        </row>
        <row r="64">
          <cell r="A64" t="str">
            <v>BTA0125AU</v>
          </cell>
          <cell r="B64" t="str">
            <v>Pendal Active Growth Fund</v>
          </cell>
          <cell r="C64">
            <v>0.16</v>
          </cell>
          <cell r="D64">
            <v>0.15</v>
          </cell>
          <cell r="E64">
            <v>3.0999999999999999E-3</v>
          </cell>
        </row>
        <row r="65">
          <cell r="A65" t="str">
            <v>BTA0318AU</v>
          </cell>
          <cell r="B65" t="str">
            <v>Pendal Wholesale Monthly Income Plus Fund</v>
          </cell>
          <cell r="C65">
            <v>0.1</v>
          </cell>
          <cell r="D65">
            <v>0.1</v>
          </cell>
          <cell r="E65">
            <v>2E-3</v>
          </cell>
        </row>
        <row r="66">
          <cell r="A66" t="str">
            <v>BTA0419AU</v>
          </cell>
          <cell r="B66" t="str">
            <v>Pendal Global Emerging Markets Opportunities Fund</v>
          </cell>
          <cell r="C66">
            <v>0.3</v>
          </cell>
          <cell r="D66">
            <v>0.3</v>
          </cell>
          <cell r="E66">
            <v>6.0000000000000001E-3</v>
          </cell>
        </row>
        <row r="67">
          <cell r="A67" t="str">
            <v>BTA0507AU</v>
          </cell>
          <cell r="B67" t="str">
            <v>Pendal Sustainable Australian Fixed Interest Fund</v>
          </cell>
          <cell r="C67">
            <v>7.0000000000000007E-2</v>
          </cell>
          <cell r="D67">
            <v>7.0000000000000007E-2</v>
          </cell>
          <cell r="E67">
            <v>1.4000000000000002E-3</v>
          </cell>
        </row>
        <row r="68">
          <cell r="A68" t="str">
            <v>BTA0805AU</v>
          </cell>
          <cell r="B68" t="str">
            <v>Pendal Wholesale Conservative Outlook Fund</v>
          </cell>
          <cell r="C68">
            <v>0.09</v>
          </cell>
          <cell r="D68">
            <v>0.08</v>
          </cell>
          <cell r="E68">
            <v>1.6999999999999999E-3</v>
          </cell>
        </row>
        <row r="69">
          <cell r="A69" t="str">
            <v>CFM0404AU</v>
          </cell>
          <cell r="B69" t="str">
            <v>T. Rowe Price Australian Equity Fund</v>
          </cell>
          <cell r="C69" t="str">
            <v>n/a</v>
          </cell>
          <cell r="D69">
            <v>0.15</v>
          </cell>
          <cell r="E69">
            <v>3.0000000000000001E-3</v>
          </cell>
        </row>
        <row r="70">
          <cell r="A70" t="str">
            <v>CHN5843AU</v>
          </cell>
          <cell r="B70" t="str">
            <v>CC Sage Capital Absolute Return Fund </v>
          </cell>
          <cell r="C70">
            <v>0.3</v>
          </cell>
          <cell r="D70">
            <v>0.3</v>
          </cell>
          <cell r="E70">
            <v>6.0000000000000001E-3</v>
          </cell>
        </row>
        <row r="71">
          <cell r="A71" t="str">
            <v>CHN8862AU</v>
          </cell>
          <cell r="B71" t="str">
            <v>CC Sage Capital Equity Plus Fund</v>
          </cell>
          <cell r="C71">
            <v>0.2</v>
          </cell>
          <cell r="D71">
            <v>0.2</v>
          </cell>
          <cell r="E71">
            <v>4.0000000000000001E-3</v>
          </cell>
        </row>
        <row r="72">
          <cell r="A72" t="str">
            <v>CIM0006AU</v>
          </cell>
          <cell r="B72" t="str">
            <v xml:space="preserve">Capital Group New Perspective </v>
          </cell>
          <cell r="C72">
            <v>0</v>
          </cell>
          <cell r="D72">
            <v>0</v>
          </cell>
          <cell r="E72">
            <v>0</v>
          </cell>
        </row>
        <row r="73">
          <cell r="A73" t="str">
            <v>CMI0105AU</v>
          </cell>
          <cell r="B73" t="str">
            <v>Colonial FS Wholesale Index Property Securities Fund</v>
          </cell>
          <cell r="C73">
            <v>0.05</v>
          </cell>
          <cell r="D73">
            <v>0.05</v>
          </cell>
          <cell r="E73">
            <v>1E-3</v>
          </cell>
        </row>
        <row r="74">
          <cell r="A74" t="str">
            <v>CNA0805AU</v>
          </cell>
          <cell r="B74" t="str">
            <v>INVESCO Wholesale Senior Secured Income Fund</v>
          </cell>
          <cell r="C74">
            <v>0.1</v>
          </cell>
          <cell r="D74">
            <v>0.1</v>
          </cell>
          <cell r="E74">
            <v>2E-3</v>
          </cell>
        </row>
        <row r="75">
          <cell r="A75" t="str">
            <v>CNA0811AU</v>
          </cell>
          <cell r="B75" t="str">
            <v>INVESCO Wholesale Australian Share Fund</v>
          </cell>
          <cell r="C75">
            <v>0.15</v>
          </cell>
          <cell r="D75">
            <v>0.15</v>
          </cell>
          <cell r="E75">
            <v>3.0000000000000001E-3</v>
          </cell>
        </row>
        <row r="76">
          <cell r="A76" t="str">
            <v>CNA0812AU</v>
          </cell>
          <cell r="B76" t="str">
            <v>INVESCO Wholesale Australian Smaller Companies Fund</v>
          </cell>
          <cell r="C76">
            <v>0.2</v>
          </cell>
          <cell r="D76">
            <v>0.2</v>
          </cell>
          <cell r="E76">
            <v>4.0000000000000001E-3</v>
          </cell>
        </row>
        <row r="77">
          <cell r="A77" t="str">
            <v>CRM0008AU</v>
          </cell>
          <cell r="B77" t="str">
            <v xml:space="preserve">Cromwell Phoenix Property Securities Fund </v>
          </cell>
          <cell r="C77">
            <v>0.2</v>
          </cell>
          <cell r="D77">
            <v>0.2</v>
          </cell>
          <cell r="E77">
            <v>4.0000000000000001E-3</v>
          </cell>
        </row>
        <row r="78">
          <cell r="A78" t="str">
            <v>CRS0001AU</v>
          </cell>
          <cell r="B78" t="str">
            <v>Aberdeen Standard Multi-Asset Income Fund</v>
          </cell>
          <cell r="C78">
            <v>0.35</v>
          </cell>
          <cell r="D78">
            <v>0.3</v>
          </cell>
          <cell r="E78">
            <v>6.4999999999999988E-3</v>
          </cell>
        </row>
        <row r="79">
          <cell r="A79" t="str">
            <v>CRS0002AU</v>
          </cell>
          <cell r="B79" t="str">
            <v>abrdn multi-asset Real Return Fund</v>
          </cell>
          <cell r="C79">
            <v>7.0000000000000007E-2</v>
          </cell>
          <cell r="D79">
            <v>7.0000000000000007E-2</v>
          </cell>
          <cell r="E79">
            <v>5.5000000000000005E-3</v>
          </cell>
        </row>
        <row r="80">
          <cell r="A80" t="str">
            <v>CRS0005AU</v>
          </cell>
          <cell r="B80" t="str">
            <v>Aberdeen Standard Actively Hedged International Equities Fund</v>
          </cell>
          <cell r="C80">
            <v>0.15</v>
          </cell>
          <cell r="D80">
            <v>0.15</v>
          </cell>
          <cell r="E80">
            <v>3.0000000000000001E-3</v>
          </cell>
        </row>
        <row r="81">
          <cell r="A81" t="str">
            <v>CSA0038AU</v>
          </cell>
          <cell r="B81" t="str">
            <v>Bentham Wholesale Global Income Fund</v>
          </cell>
          <cell r="C81">
            <v>0.2</v>
          </cell>
          <cell r="D81">
            <v>0.2</v>
          </cell>
          <cell r="E81">
            <v>4.0000000000000001E-3</v>
          </cell>
        </row>
        <row r="82">
          <cell r="A82" t="str">
            <v>CSA0046AU</v>
          </cell>
          <cell r="B82" t="str">
            <v>Bentham Syndicated Loan Fund</v>
          </cell>
          <cell r="C82">
            <v>0.4</v>
          </cell>
          <cell r="D82">
            <v>0.4</v>
          </cell>
          <cell r="E82">
            <v>8.0000000000000002E-3</v>
          </cell>
        </row>
        <row r="83">
          <cell r="A83" t="str">
            <v>CSA0102AU</v>
          </cell>
          <cell r="B83" t="str">
            <v>Bentham High Yield Fund</v>
          </cell>
          <cell r="C83">
            <v>0.15</v>
          </cell>
          <cell r="D83">
            <v>0.15</v>
          </cell>
          <cell r="E83">
            <v>3.0000000000000001E-3</v>
          </cell>
        </row>
        <row r="84">
          <cell r="A84" t="str">
            <v>CSA0131AU</v>
          </cell>
          <cell r="B84" t="str">
            <v>Aberdeen Standard Australian Small Companies Fund</v>
          </cell>
          <cell r="C84">
            <v>0.3</v>
          </cell>
          <cell r="D84">
            <v>0.3</v>
          </cell>
          <cell r="E84">
            <v>6.0000000000000001E-3</v>
          </cell>
        </row>
        <row r="85">
          <cell r="A85" t="str">
            <v>CVW1890AU</v>
          </cell>
          <cell r="B85" t="str">
            <v xml:space="preserve">CFML Antipodes Global Fund </v>
          </cell>
          <cell r="C85">
            <v>0.3</v>
          </cell>
          <cell r="D85">
            <v>0.3</v>
          </cell>
          <cell r="E85">
            <v>6.0000000000000001E-3</v>
          </cell>
        </row>
        <row r="86">
          <cell r="A86" t="str">
            <v>DDH0006AU</v>
          </cell>
          <cell r="B86" t="str">
            <v>DDH Fixed Interest Fund</v>
          </cell>
          <cell r="C86">
            <v>0.05</v>
          </cell>
          <cell r="D86">
            <v>0.12</v>
          </cell>
          <cell r="E86">
            <v>1.6999999999999999E-3</v>
          </cell>
        </row>
        <row r="87">
          <cell r="A87" t="str">
            <v>DDH0009AU</v>
          </cell>
          <cell r="B87" t="str">
            <v>DDH Cash Fund - IDPS</v>
          </cell>
          <cell r="C87">
            <v>0</v>
          </cell>
          <cell r="D87">
            <v>0</v>
          </cell>
          <cell r="E87">
            <v>0</v>
          </cell>
        </row>
        <row r="88">
          <cell r="A88" t="str">
            <v>DEU0109AU</v>
          </cell>
          <cell r="B88" t="str">
            <v>Ironbark GCM Global Macro Fund</v>
          </cell>
          <cell r="C88">
            <v>0</v>
          </cell>
          <cell r="D88">
            <v>0</v>
          </cell>
          <cell r="E88">
            <v>0</v>
          </cell>
        </row>
        <row r="89">
          <cell r="A89" t="str">
            <v>DFA0002AU</v>
          </cell>
          <cell r="B89" t="str">
            <v>Dimensional Two-Year Diversified Fixed Interest Trust</v>
          </cell>
          <cell r="C89">
            <v>0.05</v>
          </cell>
          <cell r="D89">
            <v>0.05</v>
          </cell>
          <cell r="E89">
            <v>1E-3</v>
          </cell>
        </row>
        <row r="90">
          <cell r="A90" t="str">
            <v>DFA0003AU</v>
          </cell>
          <cell r="B90" t="str">
            <v>Dimensional Australian Core Equity Trust</v>
          </cell>
          <cell r="C90">
            <v>0.08</v>
          </cell>
          <cell r="D90">
            <v>0.08</v>
          </cell>
          <cell r="E90">
            <v>1.6000000000000001E-3</v>
          </cell>
        </row>
        <row r="91">
          <cell r="A91" t="str">
            <v>DFA0004AU</v>
          </cell>
          <cell r="B91" t="str">
            <v>Dimensional Global Core Equity Trust</v>
          </cell>
          <cell r="C91">
            <v>0.08</v>
          </cell>
          <cell r="D91">
            <v>0.08</v>
          </cell>
          <cell r="E91">
            <v>1.6000000000000001E-3</v>
          </cell>
        </row>
        <row r="92">
          <cell r="A92" t="str">
            <v>DFA0005AU</v>
          </cell>
          <cell r="B92" t="str">
            <v>Dimensional Global Real Estate Trust</v>
          </cell>
          <cell r="C92">
            <v>0.1</v>
          </cell>
          <cell r="D92">
            <v>0.1</v>
          </cell>
          <cell r="E92">
            <v>2E-3</v>
          </cell>
        </row>
        <row r="93">
          <cell r="A93" t="str">
            <v>DFA0009AU</v>
          </cell>
          <cell r="B93" t="str">
            <v>Dimensional Global Core Equity Trust - AUD Hedged</v>
          </cell>
          <cell r="C93">
            <v>0.1</v>
          </cell>
          <cell r="D93">
            <v>0.1</v>
          </cell>
          <cell r="E93">
            <v>2E-3</v>
          </cell>
        </row>
        <row r="94">
          <cell r="A94" t="str">
            <v>DFA0028AU</v>
          </cell>
          <cell r="B94" t="str">
            <v>Dimensional Global Bond Trust</v>
          </cell>
          <cell r="C94">
            <v>0.08</v>
          </cell>
          <cell r="D94">
            <v>0.08</v>
          </cell>
          <cell r="E94">
            <v>1.6000000000000001E-3</v>
          </cell>
        </row>
        <row r="95">
          <cell r="A95" t="str">
            <v>DFA0029AU</v>
          </cell>
          <cell r="B95" t="str">
            <v xml:space="preserve">Dimensional World Allocation 70/30 Trust </v>
          </cell>
          <cell r="C95">
            <v>0.09</v>
          </cell>
          <cell r="D95">
            <v>0.09</v>
          </cell>
          <cell r="E95">
            <v>1.8E-3</v>
          </cell>
        </row>
        <row r="96">
          <cell r="A96" t="str">
            <v>DFA0041AU</v>
          </cell>
          <cell r="B96" t="str">
            <v xml:space="preserve">	Dimensional Global Sustainability Trust Unhedged</v>
          </cell>
          <cell r="C96">
            <v>0.08</v>
          </cell>
          <cell r="D96">
            <v>0.08</v>
          </cell>
          <cell r="E96">
            <v>1.6000000000000001E-3</v>
          </cell>
        </row>
        <row r="97">
          <cell r="A97" t="str">
            <v>DFA0042AU</v>
          </cell>
          <cell r="B97" t="str">
            <v>Dimensional Global Sustainability Trust AUD Hedged</v>
          </cell>
          <cell r="C97">
            <v>0.1</v>
          </cell>
          <cell r="D97">
            <v>0.1</v>
          </cell>
          <cell r="E97">
            <v>2E-3</v>
          </cell>
        </row>
        <row r="98">
          <cell r="A98" t="str">
            <v>DFA0100AU</v>
          </cell>
          <cell r="B98" t="str">
            <v>Dimensional Short Term Fixed Interest Trust</v>
          </cell>
          <cell r="C98">
            <v>0.03</v>
          </cell>
          <cell r="D98">
            <v>0.03</v>
          </cell>
          <cell r="E98">
            <v>5.9999999999999995E-4</v>
          </cell>
        </row>
        <row r="99">
          <cell r="A99" t="str">
            <v>DFA0101AU</v>
          </cell>
          <cell r="B99" t="str">
            <v>Dimensional Australian Value Trust</v>
          </cell>
          <cell r="C99">
            <v>0.08</v>
          </cell>
          <cell r="D99">
            <v>0.08</v>
          </cell>
          <cell r="E99">
            <v>1.6000000000000001E-3</v>
          </cell>
        </row>
        <row r="100">
          <cell r="A100" t="str">
            <v>DFA0102AU</v>
          </cell>
          <cell r="B100" t="str">
            <v>Dimensional Global Value Trust</v>
          </cell>
          <cell r="C100">
            <v>0.08</v>
          </cell>
          <cell r="D100">
            <v>0.08</v>
          </cell>
          <cell r="E100">
            <v>1.6000000000000001E-3</v>
          </cell>
        </row>
        <row r="101">
          <cell r="A101" t="str">
            <v>DFA0103AU</v>
          </cell>
          <cell r="B101" t="str">
            <v>Dimensional Australian Large Company Trust</v>
          </cell>
          <cell r="C101">
            <v>0.08</v>
          </cell>
          <cell r="D101">
            <v>0.08</v>
          </cell>
          <cell r="E101">
            <v>1.6000000000000001E-3</v>
          </cell>
        </row>
        <row r="102">
          <cell r="A102" t="str">
            <v>DFA0104AU</v>
          </cell>
          <cell r="B102" t="str">
            <v>Dimensional Australian Small Company Trust</v>
          </cell>
          <cell r="C102">
            <v>0.12</v>
          </cell>
          <cell r="D102">
            <v>0.12</v>
          </cell>
          <cell r="E102">
            <v>2.3999999999999998E-3</v>
          </cell>
        </row>
        <row r="103">
          <cell r="A103" t="str">
            <v>DFA0105AU</v>
          </cell>
          <cell r="B103" t="str">
            <v>Dimensional Global Large Company Trust</v>
          </cell>
          <cell r="C103">
            <v>0.08</v>
          </cell>
          <cell r="D103">
            <v>0.08</v>
          </cell>
          <cell r="E103">
            <v>1.6000000000000001E-3</v>
          </cell>
        </row>
        <row r="104">
          <cell r="A104" t="str">
            <v>DFA0106AU</v>
          </cell>
          <cell r="B104" t="str">
            <v>Dimensional Global Small Company Trust</v>
          </cell>
          <cell r="C104">
            <v>0.12</v>
          </cell>
          <cell r="D104">
            <v>0.12</v>
          </cell>
          <cell r="E104">
            <v>2.3999999999999998E-3</v>
          </cell>
        </row>
        <row r="105">
          <cell r="A105" t="str">
            <v>DFA0107AU</v>
          </cell>
          <cell r="B105" t="str">
            <v>Dimensional Emerging Markets Trust</v>
          </cell>
          <cell r="C105">
            <v>0.22</v>
          </cell>
          <cell r="D105">
            <v>0.22</v>
          </cell>
          <cell r="E105">
            <v>4.4000000000000003E-3</v>
          </cell>
        </row>
        <row r="106">
          <cell r="A106" t="str">
            <v>DFA0108AU</v>
          </cell>
          <cell r="B106" t="str">
            <v>Dimensional Five-Year Diversified Fixed Interest Trust</v>
          </cell>
          <cell r="C106">
            <v>0.05</v>
          </cell>
          <cell r="D106">
            <v>0.05</v>
          </cell>
          <cell r="E106">
            <v>1E-3</v>
          </cell>
        </row>
        <row r="107">
          <cell r="A107" t="str">
            <v>DFA4137AU</v>
          </cell>
          <cell r="B107" t="str">
            <v>Dimensional Sustainability World Equity Trust</v>
          </cell>
          <cell r="C107">
            <v>0.1</v>
          </cell>
          <cell r="D107">
            <v>0.1</v>
          </cell>
          <cell r="E107">
            <v>2E-3</v>
          </cell>
        </row>
        <row r="108">
          <cell r="A108" t="str">
            <v>EGG0001AU</v>
          </cell>
          <cell r="B108" t="str">
            <v>Eley Griffiths Group Small Companies Fund</v>
          </cell>
          <cell r="C108">
            <v>0.24</v>
          </cell>
          <cell r="D108">
            <v>0.24</v>
          </cell>
          <cell r="E108">
            <v>4.7999999999999996E-3</v>
          </cell>
        </row>
        <row r="109">
          <cell r="A109" t="str">
            <v>EQI0015AU</v>
          </cell>
          <cell r="B109" t="str">
            <v>Aberdeen Standard International Equity Fund</v>
          </cell>
          <cell r="C109">
            <v>0.15</v>
          </cell>
          <cell r="D109">
            <v>0.15</v>
          </cell>
          <cell r="E109">
            <v>3.0000000000000001E-3</v>
          </cell>
        </row>
        <row r="110">
          <cell r="A110" t="str">
            <v>EQI0028AU</v>
          </cell>
          <cell r="B110" t="str">
            <v>Aberdeen Standard Asian Opportunities Fund</v>
          </cell>
          <cell r="C110">
            <v>0.28000000000000003</v>
          </cell>
          <cell r="D110">
            <v>0.28000000000000003</v>
          </cell>
          <cell r="E110">
            <v>5.6000000000000008E-3</v>
          </cell>
        </row>
        <row r="111">
          <cell r="A111" t="str">
            <v>ETL0005AU</v>
          </cell>
          <cell r="B111" t="str">
            <v>SGH LaSalle Global Listed Property Securities Trust</v>
          </cell>
          <cell r="C111">
            <v>0.25</v>
          </cell>
          <cell r="D111">
            <v>0.25</v>
          </cell>
          <cell r="E111">
            <v>5.0000000000000001E-3</v>
          </cell>
        </row>
        <row r="112">
          <cell r="A112" t="str">
            <v>ETL0015AU</v>
          </cell>
          <cell r="B112" t="str">
            <v>PIMCO Wholesale Australian Bond Fund</v>
          </cell>
          <cell r="C112">
            <v>0</v>
          </cell>
          <cell r="D112">
            <v>0.1</v>
          </cell>
          <cell r="E112">
            <v>1E-3</v>
          </cell>
        </row>
        <row r="113">
          <cell r="A113" t="str">
            <v>ETL0016AU</v>
          </cell>
          <cell r="B113" t="str">
            <v xml:space="preserve">PIMCO Diversified Fixed Interest Fund - Wholesale Class </v>
          </cell>
          <cell r="C113">
            <v>0</v>
          </cell>
          <cell r="D113">
            <v>0.1</v>
          </cell>
          <cell r="E113">
            <v>1E-3</v>
          </cell>
        </row>
        <row r="114">
          <cell r="A114" t="str">
            <v>ETL0018AU</v>
          </cell>
          <cell r="B114" t="str">
            <v>PIMCO Wholesale Global Bond Fund</v>
          </cell>
          <cell r="C114">
            <v>0</v>
          </cell>
          <cell r="D114">
            <v>0.1</v>
          </cell>
          <cell r="E114">
            <v>1E-3</v>
          </cell>
        </row>
        <row r="115">
          <cell r="A115" t="str">
            <v>ETL0032AU</v>
          </cell>
          <cell r="B115" t="str">
            <v>Aberdeen Standard Emerging Opportunities Fund</v>
          </cell>
          <cell r="C115">
            <v>0.22</v>
          </cell>
          <cell r="D115">
            <v>0.22</v>
          </cell>
          <cell r="E115">
            <v>4.4000000000000003E-3</v>
          </cell>
        </row>
        <row r="116">
          <cell r="A116" t="str">
            <v>ETL0042AU</v>
          </cell>
          <cell r="B116" t="str">
            <v>SGH20</v>
          </cell>
          <cell r="C116">
            <v>0.25</v>
          </cell>
          <cell r="D116">
            <v>0.25</v>
          </cell>
          <cell r="E116">
            <v>5.0000000000000001E-3</v>
          </cell>
        </row>
        <row r="117">
          <cell r="A117" t="str">
            <v>ETL0043AU</v>
          </cell>
          <cell r="B117" t="str">
            <v>Lincoln Wholesale Australian Growth Fund†</v>
          </cell>
          <cell r="C117">
            <v>0.25</v>
          </cell>
          <cell r="D117">
            <v>0.25</v>
          </cell>
          <cell r="E117">
            <v>5.0000000000000001E-3</v>
          </cell>
        </row>
        <row r="118">
          <cell r="A118" t="str">
            <v>ETL0046AU</v>
          </cell>
          <cell r="B118" t="str">
            <v>K2 Select International Fund</v>
          </cell>
          <cell r="C118">
            <v>0.25</v>
          </cell>
          <cell r="D118">
            <v>0.25</v>
          </cell>
          <cell r="E118">
            <v>5.0000000000000001E-3</v>
          </cell>
        </row>
        <row r="119">
          <cell r="A119" t="str">
            <v>ETL0060AU</v>
          </cell>
          <cell r="B119" t="str">
            <v>Allan Gray Australia Equity Fund</v>
          </cell>
          <cell r="C119">
            <v>0.2</v>
          </cell>
          <cell r="D119">
            <v>0.2</v>
          </cell>
          <cell r="E119">
            <v>4.0000000000000001E-3</v>
          </cell>
        </row>
        <row r="120">
          <cell r="A120" t="str">
            <v>ETL0062AU</v>
          </cell>
          <cell r="B120" t="str">
            <v>SGH ICE</v>
          </cell>
          <cell r="C120">
            <v>0.3</v>
          </cell>
          <cell r="D120">
            <v>0.3</v>
          </cell>
          <cell r="E120">
            <v>6.0000000000000001E-3</v>
          </cell>
        </row>
        <row r="121">
          <cell r="A121" t="str">
            <v>ETL0069AU</v>
          </cell>
          <cell r="B121" t="str">
            <v>Tribeca Alpha Plus Fund</v>
          </cell>
          <cell r="C121">
            <v>0.3</v>
          </cell>
          <cell r="D121">
            <v>0.3</v>
          </cell>
          <cell r="E121">
            <v>6.0000000000000001E-3</v>
          </cell>
        </row>
        <row r="122">
          <cell r="A122" t="str">
            <v>ETL0071AU</v>
          </cell>
          <cell r="B122" t="str">
            <v>T. Rowe Price Global Equity Fund</v>
          </cell>
          <cell r="C122">
            <v>0.1</v>
          </cell>
          <cell r="D122">
            <v>0.1</v>
          </cell>
          <cell r="E122">
            <v>2E-3</v>
          </cell>
        </row>
        <row r="123">
          <cell r="A123" t="str">
            <v>ETL0148AU</v>
          </cell>
          <cell r="B123" t="str">
            <v>Armytage Australian Equity Income Fund</v>
          </cell>
          <cell r="C123">
            <v>0.25</v>
          </cell>
          <cell r="D123">
            <v>0.25</v>
          </cell>
          <cell r="E123">
            <v>5.0000000000000001E-3</v>
          </cell>
        </row>
        <row r="124">
          <cell r="A124" t="str">
            <v>ETL0171AU</v>
          </cell>
          <cell r="B124" t="str">
            <v>AXA IM Sustainable Equity Fund</v>
          </cell>
          <cell r="C124">
            <v>0.15</v>
          </cell>
          <cell r="D124">
            <v>0.15</v>
          </cell>
          <cell r="E124">
            <v>3.0000000000000001E-3</v>
          </cell>
        </row>
        <row r="125">
          <cell r="A125" t="str">
            <v>ETL0182AU</v>
          </cell>
          <cell r="B125" t="str">
            <v>PIMCO Wholesale Australian Short Term Bond Fund</v>
          </cell>
          <cell r="C125">
            <v>0</v>
          </cell>
          <cell r="D125">
            <v>0.1</v>
          </cell>
          <cell r="E125">
            <v>1E-3</v>
          </cell>
        </row>
        <row r="126">
          <cell r="A126" t="str">
            <v>ETL0365AU</v>
          </cell>
          <cell r="B126" t="str">
            <v>Paradice Global Small Cap Fund</v>
          </cell>
          <cell r="C126">
            <v>0.3</v>
          </cell>
          <cell r="D126">
            <v>0.3</v>
          </cell>
          <cell r="E126">
            <v>6.0000000000000001E-3</v>
          </cell>
        </row>
        <row r="127">
          <cell r="A127" t="str">
            <v>ETL0398AU</v>
          </cell>
          <cell r="B127" t="str">
            <v>T. Rowe Price Dynamic Global Bond Fund</v>
          </cell>
          <cell r="C127">
            <v>0.15</v>
          </cell>
          <cell r="D127">
            <v>0.15</v>
          </cell>
          <cell r="E127">
            <v>3.0000000000000001E-3</v>
          </cell>
        </row>
        <row r="128">
          <cell r="A128" t="str">
            <v>ETL0458AU</v>
          </cell>
          <cell r="B128" t="str">
            <v>PIMCO Income Fund</v>
          </cell>
          <cell r="C128">
            <v>0</v>
          </cell>
          <cell r="D128">
            <v>0</v>
          </cell>
          <cell r="E128">
            <v>0</v>
          </cell>
        </row>
        <row r="129">
          <cell r="A129" t="str">
            <v>ETL0463AU</v>
          </cell>
          <cell r="B129" t="str">
            <v xml:space="preserve">Orbis Global Equity Fund </v>
          </cell>
          <cell r="C129">
            <v>0.25</v>
          </cell>
          <cell r="D129">
            <v>0.25</v>
          </cell>
          <cell r="E129">
            <v>5.0000000000000001E-3</v>
          </cell>
        </row>
        <row r="130">
          <cell r="A130" t="str">
            <v>ETL4207AU</v>
          </cell>
          <cell r="B130" t="str">
            <v>GQG Partners Emerging Markets Equity Fund</v>
          </cell>
          <cell r="C130">
            <v>0.25</v>
          </cell>
          <cell r="D130">
            <v>0.25</v>
          </cell>
          <cell r="E130">
            <v>5.0000000000000001E-3</v>
          </cell>
        </row>
        <row r="131">
          <cell r="A131" t="str">
            <v>ETL5525AU</v>
          </cell>
          <cell r="B131" t="str">
            <v xml:space="preserve">Colchester Global Government Bond Fund </v>
          </cell>
          <cell r="C131">
            <v>0</v>
          </cell>
          <cell r="D131">
            <v>0</v>
          </cell>
          <cell r="E131">
            <v>0</v>
          </cell>
        </row>
        <row r="132">
          <cell r="A132" t="str">
            <v>ETL6978AU</v>
          </cell>
          <cell r="B132" t="str">
            <v xml:space="preserve">Milford Dynamic Fund </v>
          </cell>
          <cell r="C132">
            <v>0.3</v>
          </cell>
          <cell r="D132">
            <v>0.3</v>
          </cell>
          <cell r="E132">
            <v>6.0000000000000001E-3</v>
          </cell>
        </row>
        <row r="133">
          <cell r="A133" t="str">
            <v>ETL7377AU</v>
          </cell>
          <cell r="B133" t="str">
            <v>GQG Partners Global Equity Fund - A Class</v>
          </cell>
          <cell r="C133">
            <v>0.1</v>
          </cell>
          <cell r="D133">
            <v>0.1</v>
          </cell>
          <cell r="E133">
            <v>2E-3</v>
          </cell>
        </row>
        <row r="134">
          <cell r="A134" t="str">
            <v>ETL8155AU</v>
          </cell>
          <cell r="B134" t="str">
            <v xml:space="preserve">Milford Australian Absolute Growth Fund </v>
          </cell>
          <cell r="C134">
            <v>0.2</v>
          </cell>
          <cell r="D134">
            <v>0.2</v>
          </cell>
          <cell r="E134">
            <v>4.0000000000000001E-3</v>
          </cell>
        </row>
        <row r="135">
          <cell r="A135" t="str">
            <v>FAM0101AU</v>
          </cell>
          <cell r="B135" t="str">
            <v>Celeste Australian Small Companies Fund</v>
          </cell>
          <cell r="C135">
            <v>0.3</v>
          </cell>
          <cell r="D135">
            <v>0.3</v>
          </cell>
          <cell r="E135">
            <v>6.0000000000000001E-3</v>
          </cell>
        </row>
        <row r="136">
          <cell r="A136" t="str">
            <v>FID0007AU</v>
          </cell>
          <cell r="B136" t="str">
            <v>Fidelity Global Equities Fund</v>
          </cell>
          <cell r="C136">
            <v>0.2</v>
          </cell>
          <cell r="D136">
            <v>0.2</v>
          </cell>
          <cell r="E136">
            <v>4.0000000000000001E-3</v>
          </cell>
        </row>
        <row r="137">
          <cell r="A137" t="str">
            <v>FID0008AU</v>
          </cell>
          <cell r="B137" t="str">
            <v>Fidelity Australian Equities Fund</v>
          </cell>
          <cell r="C137">
            <v>0.1</v>
          </cell>
          <cell r="D137">
            <v>0.1</v>
          </cell>
          <cell r="E137">
            <v>2E-3</v>
          </cell>
        </row>
        <row r="138">
          <cell r="A138" t="str">
            <v>FID0010AU</v>
          </cell>
          <cell r="B138" t="str">
            <v>Fidelity Asia Fund</v>
          </cell>
          <cell r="C138">
            <v>0.3</v>
          </cell>
          <cell r="D138">
            <v>0.3</v>
          </cell>
          <cell r="E138">
            <v>6.0000000000000001E-3</v>
          </cell>
        </row>
        <row r="139">
          <cell r="A139" t="str">
            <v>FID0011AU</v>
          </cell>
          <cell r="B139" t="str">
            <v>Fidelity China Fund</v>
          </cell>
          <cell r="C139">
            <v>0.3</v>
          </cell>
          <cell r="D139">
            <v>0.3</v>
          </cell>
          <cell r="E139">
            <v>6.0000000000000001E-3</v>
          </cell>
        </row>
        <row r="140">
          <cell r="A140" t="str">
            <v>FID0015AU</v>
          </cell>
          <cell r="B140" t="str">
            <v>Fidelity India Fund</v>
          </cell>
          <cell r="C140">
            <v>0.3</v>
          </cell>
          <cell r="D140">
            <v>0.3</v>
          </cell>
          <cell r="E140">
            <v>6.0000000000000001E-3</v>
          </cell>
        </row>
        <row r="141">
          <cell r="A141" t="str">
            <v>FID0021AU</v>
          </cell>
          <cell r="B141" t="str">
            <v>Fidelity Australian Opportunities Fund</v>
          </cell>
          <cell r="C141">
            <v>0.2</v>
          </cell>
          <cell r="D141">
            <v>0.2</v>
          </cell>
          <cell r="E141">
            <v>4.0000000000000001E-3</v>
          </cell>
        </row>
        <row r="142">
          <cell r="A142" t="str">
            <v>FRT0009AU</v>
          </cell>
          <cell r="B142" t="str">
            <v>Franklin Global Growth Fund</v>
          </cell>
          <cell r="C142">
            <v>0.15</v>
          </cell>
          <cell r="D142">
            <v>0.15</v>
          </cell>
          <cell r="E142">
            <v>3.0000000000000001E-3</v>
          </cell>
        </row>
        <row r="143">
          <cell r="A143" t="str">
            <v>FRT0027AU</v>
          </cell>
          <cell r="B143" t="str">
            <v>Franklin Australian Absolute Return Bond </v>
          </cell>
          <cell r="C143">
            <v>0</v>
          </cell>
          <cell r="D143">
            <v>0</v>
          </cell>
          <cell r="E143">
            <v>0</v>
          </cell>
        </row>
        <row r="144">
          <cell r="A144" t="str">
            <v>FSF0002AU</v>
          </cell>
          <cell r="B144" t="str">
            <v>First Sentier Wholesale Australian Share Fund</v>
          </cell>
          <cell r="C144">
            <v>0.1</v>
          </cell>
          <cell r="D144">
            <v>0.1</v>
          </cell>
          <cell r="E144">
            <v>2E-3</v>
          </cell>
        </row>
        <row r="145">
          <cell r="A145" t="str">
            <v>FSF0003AU</v>
          </cell>
          <cell r="B145" t="str">
            <v>First Sentier Wholesale Imputation Fund</v>
          </cell>
          <cell r="C145">
            <v>0.15</v>
          </cell>
          <cell r="D145">
            <v>0.15</v>
          </cell>
          <cell r="E145">
            <v>3.0000000000000001E-3</v>
          </cell>
        </row>
        <row r="146">
          <cell r="A146" t="str">
            <v>FSF0004AU</v>
          </cell>
          <cell r="B146" t="str">
            <v>First Sentier Wholesale Property Securities Fund</v>
          </cell>
          <cell r="C146">
            <v>0.1</v>
          </cell>
          <cell r="D146">
            <v>0.1</v>
          </cell>
          <cell r="E146">
            <v>2E-3</v>
          </cell>
        </row>
        <row r="147">
          <cell r="A147" t="str">
            <v>FSF0007AU</v>
          </cell>
          <cell r="B147" t="str">
            <v>First Sentier Future Leaders Fund</v>
          </cell>
          <cell r="C147">
            <v>0.2</v>
          </cell>
          <cell r="D147">
            <v>0.2</v>
          </cell>
          <cell r="E147">
            <v>4.0000000000000001E-3</v>
          </cell>
        </row>
        <row r="148">
          <cell r="A148" t="str">
            <v>FSF0008AU</v>
          </cell>
          <cell r="B148" t="str">
            <v>First Sentier Wholesale Diversified Fund</v>
          </cell>
          <cell r="C148">
            <v>0.15</v>
          </cell>
          <cell r="D148">
            <v>0.15</v>
          </cell>
          <cell r="E148">
            <v>3.0000000000000001E-3</v>
          </cell>
        </row>
        <row r="149">
          <cell r="A149" t="str">
            <v>FSF0013AU</v>
          </cell>
          <cell r="B149" t="str">
            <v>Colonial MIF Imputation Fund</v>
          </cell>
          <cell r="C149">
            <v>0.15</v>
          </cell>
          <cell r="D149">
            <v>0.15</v>
          </cell>
          <cell r="E149">
            <v>3.0000000000000001E-3</v>
          </cell>
        </row>
        <row r="150">
          <cell r="A150" t="str">
            <v>FSF0016AU</v>
          </cell>
          <cell r="B150" t="str">
            <v>First Sentier Wholesale Concentrated Australian Share Fund</v>
          </cell>
          <cell r="C150">
            <v>0.1</v>
          </cell>
          <cell r="D150">
            <v>0.1</v>
          </cell>
          <cell r="E150">
            <v>2E-3</v>
          </cell>
        </row>
        <row r="151">
          <cell r="A151" t="str">
            <v>FSF0027AU</v>
          </cell>
          <cell r="B151" t="str">
            <v>First Sentier Wholesale Australian Bond Fund</v>
          </cell>
          <cell r="C151">
            <v>0.1</v>
          </cell>
          <cell r="D151">
            <v>0.1</v>
          </cell>
          <cell r="E151">
            <v>2E-3</v>
          </cell>
        </row>
        <row r="152">
          <cell r="A152" t="str">
            <v>FSF0033AU</v>
          </cell>
          <cell r="B152" t="str">
            <v>First Sentier Wholesale Conservative Fund</v>
          </cell>
          <cell r="C152">
            <v>0.1</v>
          </cell>
          <cell r="D152">
            <v>0.1</v>
          </cell>
          <cell r="E152">
            <v>2E-3</v>
          </cell>
        </row>
        <row r="153">
          <cell r="A153" t="str">
            <v>FSF0038AU</v>
          </cell>
          <cell r="B153" t="str">
            <v xml:space="preserve">Janus Henderson Global Natural Resources </v>
          </cell>
          <cell r="C153">
            <v>0.1</v>
          </cell>
          <cell r="D153">
            <v>0.1</v>
          </cell>
          <cell r="E153">
            <v>2E-3</v>
          </cell>
        </row>
        <row r="154">
          <cell r="A154" t="str">
            <v>FSF0040AU</v>
          </cell>
          <cell r="B154" t="str">
            <v>First Sentier Wholesale Balanced Fund</v>
          </cell>
          <cell r="C154">
            <v>0.15</v>
          </cell>
          <cell r="D154">
            <v>0.15</v>
          </cell>
          <cell r="E154">
            <v>3.0000000000000001E-3</v>
          </cell>
        </row>
        <row r="155">
          <cell r="A155" t="str">
            <v>FSF0043AU</v>
          </cell>
          <cell r="B155" t="str">
            <v>First Sentier Wholesale Geared Share Fund</v>
          </cell>
          <cell r="C155">
            <v>0.5</v>
          </cell>
          <cell r="D155">
            <v>0.5</v>
          </cell>
          <cell r="E155">
            <v>0.01</v>
          </cell>
        </row>
        <row r="156">
          <cell r="A156" t="str">
            <v>FSF0047AU</v>
          </cell>
          <cell r="B156" t="str">
            <v>Stewart Investors Wholesale Worldwide Leaders Sustainability Fund</v>
          </cell>
          <cell r="C156">
            <v>0.1</v>
          </cell>
          <cell r="D156">
            <v>0.1</v>
          </cell>
          <cell r="E156">
            <v>2E-3</v>
          </cell>
        </row>
        <row r="157">
          <cell r="A157" t="str">
            <v>FSF0079AU</v>
          </cell>
          <cell r="B157" t="str">
            <v>Lazard Select Australian Equity Fund</v>
          </cell>
          <cell r="C157">
            <v>0.1</v>
          </cell>
          <cell r="D157">
            <v>0.1</v>
          </cell>
          <cell r="E157">
            <v>2E-3</v>
          </cell>
        </row>
        <row r="158">
          <cell r="A158" t="str">
            <v>FSF0084AU</v>
          </cell>
          <cell r="B158" t="str">
            <v>First Sentier Wholesale Global Credit Income Fund</v>
          </cell>
          <cell r="C158">
            <v>0.15</v>
          </cell>
          <cell r="D158">
            <v>0.15</v>
          </cell>
          <cell r="E158">
            <v>3.0000000000000001E-3</v>
          </cell>
        </row>
        <row r="159">
          <cell r="A159" t="str">
            <v>FSF0146AU</v>
          </cell>
          <cell r="B159" t="str">
            <v>Colonial First State Wholesale Global Health &amp; Biotechnology Fund</v>
          </cell>
          <cell r="C159">
            <v>0.05</v>
          </cell>
          <cell r="D159">
            <v>0.05</v>
          </cell>
          <cell r="E159">
            <v>1E-3</v>
          </cell>
        </row>
        <row r="160">
          <cell r="A160" t="str">
            <v>FSF0170AU</v>
          </cell>
          <cell r="B160" t="str">
            <v>Colonial FirstChoice Wholesale Geared Global Share Fund†</v>
          </cell>
          <cell r="C160">
            <v>0.16</v>
          </cell>
          <cell r="D160">
            <v>0.16</v>
          </cell>
          <cell r="E160">
            <v>3.2000000000000002E-3</v>
          </cell>
        </row>
        <row r="161">
          <cell r="A161" t="str">
            <v>FSF0454AU</v>
          </cell>
          <cell r="B161" t="str">
            <v>First Sentier Wholesale Global Property Securities Fund</v>
          </cell>
          <cell r="C161">
            <v>0.1</v>
          </cell>
          <cell r="D161">
            <v>0.1</v>
          </cell>
          <cell r="E161">
            <v>2E-3</v>
          </cell>
        </row>
        <row r="162">
          <cell r="A162" t="str">
            <v>FSF0490AU</v>
          </cell>
          <cell r="B162" t="str">
            <v>Colonial FirstChoice Wholesale Growth Fund</v>
          </cell>
          <cell r="C162">
            <v>0.15</v>
          </cell>
          <cell r="D162">
            <v>0.15</v>
          </cell>
          <cell r="E162">
            <v>3.0000000000000001E-3</v>
          </cell>
        </row>
        <row r="163">
          <cell r="A163" t="str">
            <v>FSF0498AU</v>
          </cell>
          <cell r="B163" t="str">
            <v>First Sentier Wholesale High Growth Fund</v>
          </cell>
          <cell r="C163">
            <v>0.15</v>
          </cell>
          <cell r="D163">
            <v>0.15</v>
          </cell>
          <cell r="E163">
            <v>3.0000000000000001E-3</v>
          </cell>
        </row>
        <row r="164">
          <cell r="A164" t="str">
            <v>FSF0499AU</v>
          </cell>
          <cell r="B164" t="str">
            <v>Colonial FirstChoice Wholesale High Growth Fund</v>
          </cell>
          <cell r="C164">
            <v>0.15</v>
          </cell>
          <cell r="D164">
            <v>0.15</v>
          </cell>
          <cell r="E164">
            <v>3.0000000000000001E-3</v>
          </cell>
        </row>
        <row r="165">
          <cell r="A165" t="str">
            <v>FSF0694AU</v>
          </cell>
          <cell r="B165" t="str">
            <v>First Sentier Wholesale Target Return Income Fund</v>
          </cell>
          <cell r="C165">
            <v>0.15</v>
          </cell>
          <cell r="D165">
            <v>0.15</v>
          </cell>
          <cell r="E165">
            <v>3.0000000000000001E-3</v>
          </cell>
        </row>
        <row r="166">
          <cell r="A166" t="str">
            <v>FSF0710AU</v>
          </cell>
          <cell r="B166" t="str">
            <v>Acadian Sustainable Global Equity Fund</v>
          </cell>
          <cell r="C166">
            <v>0.05</v>
          </cell>
          <cell r="D166">
            <v>0.05</v>
          </cell>
          <cell r="E166">
            <v>1E-3</v>
          </cell>
        </row>
        <row r="167">
          <cell r="A167" t="str">
            <v>FSF0789AU</v>
          </cell>
          <cell r="B167" t="str">
            <v>Acadian Wholesale Australian Equity Long Short Fund†</v>
          </cell>
          <cell r="C167">
            <v>0.15</v>
          </cell>
          <cell r="D167">
            <v>0.15</v>
          </cell>
          <cell r="E167">
            <v>3.0000000000000001E-3</v>
          </cell>
        </row>
        <row r="168">
          <cell r="A168" t="str">
            <v>FSF0961AU</v>
          </cell>
          <cell r="B168" t="str">
            <v>First Sentier Wholesale Equity Income Fund</v>
          </cell>
          <cell r="C168">
            <v>0.05</v>
          </cell>
          <cell r="D168">
            <v>0.05</v>
          </cell>
          <cell r="E168">
            <v>1E-3</v>
          </cell>
        </row>
        <row r="169">
          <cell r="A169" t="str">
            <v>FSF0974AU</v>
          </cell>
          <cell r="B169" t="str">
            <v>Realindex Global Share Fund - Class A</v>
          </cell>
          <cell r="C169">
            <v>0.1</v>
          </cell>
          <cell r="D169">
            <v>0.1</v>
          </cell>
          <cell r="E169">
            <v>2E-3</v>
          </cell>
        </row>
        <row r="170">
          <cell r="A170" t="str">
            <v>FSF0975AU</v>
          </cell>
          <cell r="B170" t="str">
            <v>Realindex Global Share Fund Hedged - Class A</v>
          </cell>
          <cell r="C170">
            <v>0.1</v>
          </cell>
          <cell r="D170">
            <v>0.1</v>
          </cell>
          <cell r="E170">
            <v>2E-3</v>
          </cell>
        </row>
        <row r="171">
          <cell r="A171" t="str">
            <v>FSF0976AU</v>
          </cell>
          <cell r="B171" t="str">
            <v>Realindex Australian Share Fund - Class A</v>
          </cell>
          <cell r="C171">
            <v>0.05</v>
          </cell>
          <cell r="D171">
            <v>0.05</v>
          </cell>
          <cell r="E171">
            <v>1E-3</v>
          </cell>
        </row>
        <row r="172">
          <cell r="A172" t="str">
            <v>FSF0978AU</v>
          </cell>
          <cell r="B172" t="str">
            <v>Realindex Australian Small Companies Fund - Class A†</v>
          </cell>
          <cell r="C172">
            <v>0.05</v>
          </cell>
          <cell r="D172">
            <v>0.05</v>
          </cell>
          <cell r="E172">
            <v>1E-3</v>
          </cell>
        </row>
        <row r="173">
          <cell r="A173" t="str">
            <v>FSF1240AU</v>
          </cell>
          <cell r="B173" t="str">
            <v>Acadian Global Managed Volatility Fund - Class A</v>
          </cell>
          <cell r="C173">
            <v>0.05</v>
          </cell>
          <cell r="D173">
            <v>0.05</v>
          </cell>
          <cell r="E173">
            <v>1E-3</v>
          </cell>
        </row>
        <row r="174">
          <cell r="A174" t="str">
            <v>FSF1675AU</v>
          </cell>
          <cell r="B174" t="str">
            <v>Stewart Investors Worldwide Sustainability Fund</v>
          </cell>
          <cell r="C174">
            <v>0.15</v>
          </cell>
          <cell r="D174">
            <v>0.15</v>
          </cell>
          <cell r="E174">
            <v>3.0000000000000001E-3</v>
          </cell>
        </row>
        <row r="175">
          <cell r="A175" t="str">
            <v>GMO0006AU</v>
          </cell>
          <cell r="B175" t="str">
            <v>GMO Systematic Global Macro Trust</v>
          </cell>
          <cell r="C175">
            <v>0</v>
          </cell>
          <cell r="D175">
            <v>0</v>
          </cell>
          <cell r="E175">
            <v>0</v>
          </cell>
        </row>
        <row r="176">
          <cell r="A176" t="str">
            <v>GSF0001AU</v>
          </cell>
          <cell r="B176" t="str">
            <v>Epoch Global Equity Shareholder Yield (Hedged) Fund</v>
          </cell>
          <cell r="C176">
            <v>0.2</v>
          </cell>
          <cell r="D176">
            <v>0.2</v>
          </cell>
          <cell r="E176">
            <v>4.0000000000000001E-3</v>
          </cell>
        </row>
        <row r="177">
          <cell r="A177" t="str">
            <v>GSF0002AU</v>
          </cell>
          <cell r="B177" t="str">
            <v>Epoch Global Equity Shareholder Yield (Unhedged) Fund</v>
          </cell>
          <cell r="C177">
            <v>0.2</v>
          </cell>
          <cell r="D177">
            <v>0.2</v>
          </cell>
          <cell r="E177">
            <v>4.0000000000000001E-3</v>
          </cell>
        </row>
        <row r="178">
          <cell r="A178" t="str">
            <v>GSF0008AU</v>
          </cell>
          <cell r="B178" t="str">
            <v>Payden Global Income Opportunities</v>
          </cell>
          <cell r="C178">
            <v>0.1</v>
          </cell>
          <cell r="D178">
            <v>0.1</v>
          </cell>
          <cell r="E178">
            <v>2E-3</v>
          </cell>
        </row>
        <row r="179">
          <cell r="A179" t="str">
            <v>GTU0008AU</v>
          </cell>
          <cell r="B179" t="str">
            <v>INVESCO Wholesale Global Opportunities Fund - hedged</v>
          </cell>
          <cell r="C179">
            <v>0.2</v>
          </cell>
          <cell r="D179">
            <v>0.2</v>
          </cell>
          <cell r="E179">
            <v>4.0000000000000001E-3</v>
          </cell>
        </row>
        <row r="180">
          <cell r="A180" t="str">
            <v>GTU0102AU</v>
          </cell>
          <cell r="B180" t="str">
            <v>INVESCO Wholesale Global Opportunities Fund - unhedged</v>
          </cell>
          <cell r="C180">
            <v>0.2</v>
          </cell>
          <cell r="D180">
            <v>0.2</v>
          </cell>
          <cell r="E180">
            <v>4.0000000000000001E-3</v>
          </cell>
        </row>
        <row r="181">
          <cell r="A181" t="str">
            <v>HBC0011AU</v>
          </cell>
          <cell r="B181" t="str">
            <v>Merlon Wholesale Australian Share Income Fund</v>
          </cell>
          <cell r="C181">
            <v>0.2</v>
          </cell>
          <cell r="D181">
            <v>0.2</v>
          </cell>
          <cell r="E181">
            <v>4.0000000000000001E-3</v>
          </cell>
        </row>
        <row r="182">
          <cell r="A182" t="str">
            <v>HFL0104AU</v>
          </cell>
          <cell r="B182" t="str">
            <v>Fulcrum Diversified Investments Fund</v>
          </cell>
          <cell r="C182">
            <v>0</v>
          </cell>
          <cell r="D182">
            <v>0</v>
          </cell>
          <cell r="E182">
            <v>0</v>
          </cell>
        </row>
        <row r="183">
          <cell r="A183" t="str">
            <v>HFL0108AU</v>
          </cell>
          <cell r="B183" t="str">
            <v>Apis Global Long/Short Fund</v>
          </cell>
          <cell r="C183">
            <v>0</v>
          </cell>
          <cell r="D183">
            <v>0</v>
          </cell>
          <cell r="E183">
            <v>0</v>
          </cell>
        </row>
        <row r="184">
          <cell r="A184" t="str">
            <v>HHA0002AU</v>
          </cell>
          <cell r="B184" t="str">
            <v xml:space="preserve">Pengana Axiom International Ethical Fund Hedged </v>
          </cell>
          <cell r="C184">
            <v>0.25</v>
          </cell>
          <cell r="D184">
            <v>0.25</v>
          </cell>
          <cell r="E184">
            <v>5.0000000000000001E-3</v>
          </cell>
        </row>
        <row r="185">
          <cell r="A185" t="str">
            <v>HHA0007AU</v>
          </cell>
          <cell r="B185" t="str">
            <v>Pengana WHEB Sustainable Impact Fund</v>
          </cell>
          <cell r="C185">
            <v>0.25</v>
          </cell>
          <cell r="D185">
            <v>0.25</v>
          </cell>
          <cell r="E185">
            <v>5.0000000000000001E-3</v>
          </cell>
        </row>
        <row r="186">
          <cell r="A186" t="str">
            <v>HML0016AU</v>
          </cell>
          <cell r="B186" t="str">
            <v>UBS Clarion Global Property Securities Fund</v>
          </cell>
          <cell r="C186">
            <v>0.25</v>
          </cell>
          <cell r="D186">
            <v>0.25</v>
          </cell>
          <cell r="E186">
            <v>5.0000000000000001E-3</v>
          </cell>
        </row>
        <row r="187">
          <cell r="A187" t="str">
            <v>HOW0002AU</v>
          </cell>
          <cell r="B187" t="str">
            <v>Pengana Axiom International Ethical Fund</v>
          </cell>
          <cell r="C187">
            <v>0.15</v>
          </cell>
          <cell r="D187">
            <v>0.15</v>
          </cell>
          <cell r="E187">
            <v>3.0000000000000001E-3</v>
          </cell>
        </row>
        <row r="188">
          <cell r="A188" t="str">
            <v>HOW0016AU</v>
          </cell>
          <cell r="B188" t="str">
            <v>NovaPort Smaller Companies Fund</v>
          </cell>
          <cell r="C188">
            <v>0.3</v>
          </cell>
          <cell r="D188">
            <v>0.3</v>
          </cell>
          <cell r="E188">
            <v>6.0000000000000001E-3</v>
          </cell>
        </row>
        <row r="189">
          <cell r="A189" t="str">
            <v>HOW0019AU</v>
          </cell>
          <cell r="B189" t="str">
            <v xml:space="preserve">Alphinity Australian Equity Fund </v>
          </cell>
          <cell r="C189">
            <v>0.2</v>
          </cell>
          <cell r="D189">
            <v>0.2</v>
          </cell>
          <cell r="E189">
            <v>4.0000000000000001E-3</v>
          </cell>
        </row>
        <row r="190">
          <cell r="A190" t="str">
            <v>HOW0020AU</v>
          </cell>
          <cell r="B190" t="str">
            <v>WaveStone Australian Share Fund</v>
          </cell>
          <cell r="C190">
            <v>0.15</v>
          </cell>
          <cell r="D190">
            <v>0.15</v>
          </cell>
          <cell r="E190">
            <v>3.0000000000000001E-3</v>
          </cell>
        </row>
        <row r="191">
          <cell r="A191" t="str">
            <v>HOW0026AU</v>
          </cell>
          <cell r="B191" t="str">
            <v>Alphinity Concentrated Australian Share Fund</v>
          </cell>
          <cell r="C191">
            <v>0.2</v>
          </cell>
          <cell r="D191">
            <v>0.2</v>
          </cell>
          <cell r="E191">
            <v>4.0000000000000001E-3</v>
          </cell>
        </row>
        <row r="192">
          <cell r="A192" t="str">
            <v>HOW0034AU</v>
          </cell>
          <cell r="B192" t="str">
            <v xml:space="preserve">Greencape Wholesale Broadcap Fund </v>
          </cell>
          <cell r="C192">
            <v>0.2</v>
          </cell>
          <cell r="D192">
            <v>0.2</v>
          </cell>
          <cell r="E192">
            <v>4.0000000000000001E-3</v>
          </cell>
        </row>
        <row r="193">
          <cell r="A193" t="str">
            <v>HOW0052AU</v>
          </cell>
          <cell r="B193" t="str">
            <v xml:space="preserve">Kapstream Absolute Return Income Fund </v>
          </cell>
          <cell r="C193">
            <v>0</v>
          </cell>
          <cell r="D193">
            <v>7.0000000000000007E-2</v>
          </cell>
          <cell r="E193">
            <v>7.000000000000001E-4</v>
          </cell>
        </row>
        <row r="194">
          <cell r="A194" t="str">
            <v>HOW0053AU</v>
          </cell>
          <cell r="B194" t="str">
            <v>Wavestone Dynamic Equity Fund</v>
          </cell>
          <cell r="C194">
            <v>0.15</v>
          </cell>
          <cell r="D194">
            <v>0.15</v>
          </cell>
          <cell r="E194">
            <v>3.0000000000000001E-3</v>
          </cell>
        </row>
        <row r="195">
          <cell r="A195" t="str">
            <v>HOW0062AU</v>
          </cell>
          <cell r="B195" t="str">
            <v>Ardea Wholesale Inflation Linked Bond Fund</v>
          </cell>
          <cell r="C195">
            <v>0.13</v>
          </cell>
          <cell r="D195">
            <v>0.13</v>
          </cell>
          <cell r="E195">
            <v>2.5999999999999999E-3</v>
          </cell>
        </row>
        <row r="196">
          <cell r="A196" t="str">
            <v>HOW0098AU</v>
          </cell>
          <cell r="B196" t="str">
            <v>Ardea Real Outcome Fund</v>
          </cell>
          <cell r="C196">
            <v>0.05</v>
          </cell>
          <cell r="D196">
            <v>0.05</v>
          </cell>
          <cell r="E196">
            <v>1E-3</v>
          </cell>
        </row>
        <row r="197">
          <cell r="A197" t="str">
            <v>HOW0121AU</v>
          </cell>
          <cell r="B197" t="str">
            <v>Alphinity Sustainable Share Fund</v>
          </cell>
          <cell r="C197">
            <v>0.2</v>
          </cell>
          <cell r="D197">
            <v>0.2</v>
          </cell>
          <cell r="E197">
            <v>4.0000000000000001E-3</v>
          </cell>
        </row>
        <row r="198">
          <cell r="A198" t="str">
            <v>IML0001AU</v>
          </cell>
          <cell r="B198" t="str">
            <v>Investors Mutual Australian Smaller Companies Fund</v>
          </cell>
          <cell r="C198">
            <v>0.25</v>
          </cell>
          <cell r="D198">
            <v>0.25</v>
          </cell>
          <cell r="E198">
            <v>5.0000000000000001E-3</v>
          </cell>
        </row>
        <row r="199">
          <cell r="A199" t="str">
            <v>IML0002AU</v>
          </cell>
          <cell r="B199" t="str">
            <v>Investors Mutual Australian Share Fund</v>
          </cell>
          <cell r="C199">
            <v>0.25</v>
          </cell>
          <cell r="D199">
            <v>0.25</v>
          </cell>
          <cell r="E199">
            <v>5.0000000000000001E-3</v>
          </cell>
        </row>
        <row r="200">
          <cell r="A200" t="str">
            <v>IML0003AU</v>
          </cell>
          <cell r="B200" t="str">
            <v>Investors Mutual Future Leaders Fund</v>
          </cell>
          <cell r="C200">
            <v>0.25</v>
          </cell>
          <cell r="D200">
            <v>0.25</v>
          </cell>
          <cell r="E200">
            <v>5.0000000000000001E-3</v>
          </cell>
        </row>
        <row r="201">
          <cell r="A201" t="str">
            <v>IML0004AU</v>
          </cell>
          <cell r="B201" t="str">
            <v>Investors Mutual All Industrials Share Fund</v>
          </cell>
          <cell r="C201">
            <v>0.25</v>
          </cell>
          <cell r="D201">
            <v>0.25</v>
          </cell>
          <cell r="E201">
            <v>5.0000000000000001E-3</v>
          </cell>
        </row>
        <row r="202">
          <cell r="A202" t="str">
            <v>IML0005AU</v>
          </cell>
          <cell r="B202" t="str">
            <v>Investors Mutual Equity Income Fund</v>
          </cell>
          <cell r="C202">
            <v>0.25</v>
          </cell>
          <cell r="D202">
            <v>0.25</v>
          </cell>
          <cell r="E202">
            <v>5.0000000000000001E-3</v>
          </cell>
        </row>
        <row r="203">
          <cell r="A203" t="str">
            <v>IOF0044AU</v>
          </cell>
          <cell r="B203" t="str">
            <v>Resolution Capital Core Plus Property Securities Fund Series II</v>
          </cell>
          <cell r="C203">
            <v>0.2</v>
          </cell>
          <cell r="D203">
            <v>0.2</v>
          </cell>
          <cell r="E203">
            <v>4.0000000000000001E-3</v>
          </cell>
        </row>
        <row r="204">
          <cell r="A204" t="str">
            <v>IOF0045AU</v>
          </cell>
          <cell r="B204" t="str">
            <v>Antipodes Global Fund</v>
          </cell>
          <cell r="C204">
            <v>0.3</v>
          </cell>
          <cell r="D204">
            <v>0.3</v>
          </cell>
          <cell r="E204">
            <v>6.0000000000000001E-3</v>
          </cell>
        </row>
        <row r="205">
          <cell r="A205" t="str">
            <v>IOF0046AU</v>
          </cell>
          <cell r="B205" t="str">
            <v>Janus Henderson Australian Fixed Interest Fund</v>
          </cell>
          <cell r="C205">
            <v>0</v>
          </cell>
          <cell r="D205">
            <v>0.08</v>
          </cell>
          <cell r="E205">
            <v>8.0000000000000004E-4</v>
          </cell>
        </row>
        <row r="206">
          <cell r="A206" t="str">
            <v>IOF0078AU</v>
          </cell>
          <cell r="B206" t="str">
            <v>Perennial Value Shares for Income Trust</v>
          </cell>
          <cell r="C206">
            <v>0.15</v>
          </cell>
          <cell r="D206">
            <v>0.15</v>
          </cell>
          <cell r="E206">
            <v>3.0000000000000001E-3</v>
          </cell>
        </row>
        <row r="207">
          <cell r="A207" t="str">
            <v>IOF0081AU</v>
          </cell>
          <cell r="B207" t="str">
            <v>Resolution Capital Global Property Securities Fund Series II</v>
          </cell>
          <cell r="C207">
            <v>0.2</v>
          </cell>
          <cell r="D207">
            <v>0.2</v>
          </cell>
          <cell r="E207">
            <v>4.0000000000000001E-3</v>
          </cell>
        </row>
        <row r="208">
          <cell r="A208" t="str">
            <v>IOF0090AU</v>
          </cell>
          <cell r="B208" t="str">
            <v>IOOF MultiSeries 70 Trust</v>
          </cell>
          <cell r="C208">
            <v>0.05</v>
          </cell>
          <cell r="D208">
            <v>0.06</v>
          </cell>
          <cell r="E208">
            <v>1.1000000000000001E-3</v>
          </cell>
        </row>
        <row r="209">
          <cell r="A209" t="str">
            <v>IOF0091AU</v>
          </cell>
          <cell r="B209" t="str">
            <v>IOOF MultiMix Cash Enhanced Trust</v>
          </cell>
          <cell r="C209">
            <v>0.02</v>
          </cell>
          <cell r="D209">
            <v>0.03</v>
          </cell>
          <cell r="E209">
            <v>5.0000000000000001E-4</v>
          </cell>
        </row>
        <row r="210">
          <cell r="A210" t="str">
            <v>IOF0092AU</v>
          </cell>
          <cell r="B210" t="str">
            <v>IOOF MultiMix Australian Share Trust</v>
          </cell>
          <cell r="C210">
            <v>0.2</v>
          </cell>
          <cell r="D210">
            <v>0.2</v>
          </cell>
          <cell r="E210">
            <v>4.0000000000000001E-3</v>
          </cell>
        </row>
        <row r="211">
          <cell r="A211" t="str">
            <v>IOF0093AU</v>
          </cell>
          <cell r="B211" t="str">
            <v>IOOF MultiMix Balanced Growth Trust</v>
          </cell>
          <cell r="C211">
            <v>0.1</v>
          </cell>
          <cell r="D211">
            <v>0.1</v>
          </cell>
          <cell r="E211">
            <v>2E-3</v>
          </cell>
        </row>
        <row r="212">
          <cell r="A212" t="str">
            <v>IOF0094AU</v>
          </cell>
          <cell r="B212" t="str">
            <v>IOOF MultiMix Capital Stable Trust</v>
          </cell>
          <cell r="C212">
            <v>0.05</v>
          </cell>
          <cell r="D212">
            <v>0.15</v>
          </cell>
          <cell r="E212">
            <v>2E-3</v>
          </cell>
        </row>
        <row r="213">
          <cell r="A213" t="str">
            <v>IOF0095AU</v>
          </cell>
          <cell r="B213" t="str">
            <v>IOOF MultiMix Conservative Trust</v>
          </cell>
          <cell r="C213">
            <v>0.06</v>
          </cell>
          <cell r="D213">
            <v>0.15</v>
          </cell>
          <cell r="E213">
            <v>2.0999999999999999E-3</v>
          </cell>
        </row>
        <row r="214">
          <cell r="A214" t="str">
            <v>IOF0096AU</v>
          </cell>
          <cell r="B214" t="str">
            <v>IOOF MultiMix Diversified Fixed Interest Trust</v>
          </cell>
          <cell r="C214">
            <v>0.05</v>
          </cell>
          <cell r="D214">
            <v>0.2</v>
          </cell>
          <cell r="E214">
            <v>2.5000000000000001E-3</v>
          </cell>
        </row>
        <row r="215">
          <cell r="A215" t="str">
            <v>IOF0097AU</v>
          </cell>
          <cell r="B215" t="str">
            <v>IOOF MultiMix Growth Trust</v>
          </cell>
          <cell r="C215">
            <v>0.11</v>
          </cell>
          <cell r="D215">
            <v>0.11</v>
          </cell>
          <cell r="E215">
            <v>2.2000000000000001E-3</v>
          </cell>
        </row>
        <row r="216">
          <cell r="A216" t="str">
            <v>IOF0098AU</v>
          </cell>
          <cell r="B216" t="str">
            <v>IOOF MultiMix International Shares Trust</v>
          </cell>
          <cell r="C216">
            <v>0.1</v>
          </cell>
          <cell r="D216">
            <v>0.15</v>
          </cell>
          <cell r="E216">
            <v>2.5000000000000001E-3</v>
          </cell>
        </row>
        <row r="217">
          <cell r="A217" t="str">
            <v>IOF0145AU</v>
          </cell>
          <cell r="B217" t="str">
            <v xml:space="preserve">Janus Henderson Tactical Income Fund </v>
          </cell>
          <cell r="C217">
            <v>0</v>
          </cell>
          <cell r="D217">
            <v>0.04</v>
          </cell>
          <cell r="E217">
            <v>4.0000000000000002E-4</v>
          </cell>
        </row>
        <row r="218">
          <cell r="A218" t="str">
            <v>IOF0184AU</v>
          </cell>
          <cell r="B218" t="str">
            <v>Resolution Capital Global property Securites Fund (Unhedged) Series II</v>
          </cell>
          <cell r="C218">
            <v>0.2</v>
          </cell>
          <cell r="D218">
            <v>0.2</v>
          </cell>
          <cell r="E218">
            <v>4.0000000000000001E-3</v>
          </cell>
        </row>
        <row r="219">
          <cell r="A219" t="str">
            <v>IOF0206AU</v>
          </cell>
          <cell r="B219" t="str">
            <v>Perennial Value Shares Wholesale Trust</v>
          </cell>
          <cell r="C219">
            <v>0.15</v>
          </cell>
          <cell r="D219">
            <v>0.15</v>
          </cell>
          <cell r="E219">
            <v>3.0000000000000001E-3</v>
          </cell>
        </row>
        <row r="220">
          <cell r="A220" t="str">
            <v>IOF0253AU</v>
          </cell>
          <cell r="B220" t="str">
            <v>IOOF MultiSeries 30 Trust</v>
          </cell>
          <cell r="C220">
            <v>0.03</v>
          </cell>
          <cell r="D220">
            <v>0.04</v>
          </cell>
          <cell r="E220">
            <v>7.000000000000001E-4</v>
          </cell>
        </row>
        <row r="221">
          <cell r="A221" t="str">
            <v>IOF0254AU</v>
          </cell>
          <cell r="B221" t="str">
            <v>IOOF MultiSeries 50 Trust</v>
          </cell>
          <cell r="C221">
            <v>0.05</v>
          </cell>
          <cell r="D221">
            <v>0.05</v>
          </cell>
          <cell r="E221">
            <v>1E-3</v>
          </cell>
        </row>
        <row r="222">
          <cell r="A222" t="str">
            <v>IOF0255AU</v>
          </cell>
          <cell r="B222" t="str">
            <v>IOOF MultiSeries 90 Trust</v>
          </cell>
          <cell r="C222">
            <v>7.0000000000000007E-2</v>
          </cell>
          <cell r="D222">
            <v>0.15</v>
          </cell>
          <cell r="E222">
            <v>2.2000000000000001E-3</v>
          </cell>
        </row>
        <row r="223">
          <cell r="A223" t="str">
            <v>JBW0009AU</v>
          </cell>
          <cell r="B223" t="str">
            <v>Yarra Australian Equities Fund</v>
          </cell>
          <cell r="C223">
            <v>0.15</v>
          </cell>
          <cell r="D223">
            <v>0.15</v>
          </cell>
          <cell r="E223">
            <v>3.0000000000000001E-3</v>
          </cell>
        </row>
        <row r="224">
          <cell r="A224" t="str">
            <v>JBW0016AU</v>
          </cell>
          <cell r="B224" t="str">
            <v>Yarra Income Plus Fund</v>
          </cell>
          <cell r="C224">
            <v>0.1</v>
          </cell>
          <cell r="D224">
            <v>0.1</v>
          </cell>
          <cell r="E224">
            <v>2E-3</v>
          </cell>
        </row>
        <row r="225">
          <cell r="A225" t="str">
            <v>JBW0018AU</v>
          </cell>
          <cell r="B225" t="str">
            <v>Yarra Enhanced Income Fund</v>
          </cell>
          <cell r="C225">
            <v>0.1</v>
          </cell>
          <cell r="D225">
            <v>0.1</v>
          </cell>
          <cell r="E225">
            <v>2E-3</v>
          </cell>
        </row>
        <row r="226">
          <cell r="A226" t="str">
            <v>JBW0103AU</v>
          </cell>
          <cell r="B226" t="str">
            <v>Yarra Global Small Companies Wholesale Fund</v>
          </cell>
          <cell r="C226">
            <v>0.1</v>
          </cell>
          <cell r="D226">
            <v>0.1</v>
          </cell>
          <cell r="E226">
            <v>2E-3</v>
          </cell>
        </row>
        <row r="227">
          <cell r="A227" t="str">
            <v>JPM0008AU</v>
          </cell>
          <cell r="B227" t="str">
            <v>Legg Mason Diversified Trust</v>
          </cell>
          <cell r="C227">
            <v>0.15</v>
          </cell>
          <cell r="D227">
            <v>0.15</v>
          </cell>
          <cell r="E227">
            <v>3.0000000000000001E-3</v>
          </cell>
        </row>
        <row r="228">
          <cell r="A228" t="str">
            <v>KAM0101AU</v>
          </cell>
          <cell r="B228" t="str">
            <v>K2 Australian Fund</v>
          </cell>
          <cell r="C228">
            <v>0.25</v>
          </cell>
          <cell r="D228">
            <v>0.25</v>
          </cell>
          <cell r="E228">
            <v>5.0000000000000001E-3</v>
          </cell>
        </row>
        <row r="229">
          <cell r="A229" t="str">
            <v>LAZ0003AU</v>
          </cell>
          <cell r="B229" t="str">
            <v>Lazard Emerging Markets Equity Fund</v>
          </cell>
          <cell r="C229">
            <v>0.35</v>
          </cell>
          <cell r="D229">
            <v>0.35</v>
          </cell>
          <cell r="E229">
            <v>6.9999999999999993E-3</v>
          </cell>
        </row>
        <row r="230">
          <cell r="A230" t="str">
            <v>LAZ0010AU</v>
          </cell>
          <cell r="B230" t="str">
            <v xml:space="preserve">Lazard Australian Equity Fund - Wholesale </v>
          </cell>
          <cell r="C230">
            <v>0.2</v>
          </cell>
          <cell r="D230">
            <v>0.2</v>
          </cell>
          <cell r="E230">
            <v>4.0000000000000001E-3</v>
          </cell>
        </row>
        <row r="231">
          <cell r="A231" t="str">
            <v>LAZ0012AU</v>
          </cell>
          <cell r="B231" t="str">
            <v>Lazard Global Small Companies Fund W Class</v>
          </cell>
          <cell r="C231">
            <v>0.2</v>
          </cell>
          <cell r="D231">
            <v>0.2</v>
          </cell>
          <cell r="E231">
            <v>4.0000000000000001E-3</v>
          </cell>
        </row>
        <row r="232">
          <cell r="A232" t="str">
            <v>LAZ0013AU</v>
          </cell>
          <cell r="B232" t="str">
            <v>Lazard Select Australian Equity Fund - Wholesale</v>
          </cell>
          <cell r="C232">
            <v>0.2</v>
          </cell>
          <cell r="D232">
            <v>0.2</v>
          </cell>
          <cell r="E232">
            <v>4.0000000000000001E-3</v>
          </cell>
        </row>
        <row r="233">
          <cell r="A233" t="str">
            <v>LAZ0014AU</v>
          </cell>
          <cell r="B233" t="str">
            <v>Lazard Global Listed Infrastructure Fund</v>
          </cell>
          <cell r="C233">
            <v>0.25</v>
          </cell>
          <cell r="D233">
            <v>0.25</v>
          </cell>
          <cell r="E233">
            <v>5.0000000000000001E-3</v>
          </cell>
        </row>
        <row r="234">
          <cell r="A234" t="str">
            <v>LEF0027AU</v>
          </cell>
          <cell r="C234">
            <v>0.05</v>
          </cell>
          <cell r="D234">
            <v>0.05</v>
          </cell>
          <cell r="E234">
            <v>1E-3</v>
          </cell>
        </row>
        <row r="235">
          <cell r="A235" t="str">
            <v>LEF0043AU</v>
          </cell>
          <cell r="B235" t="str">
            <v>Optimix Wholesale Australian Share Trust Class A Units</v>
          </cell>
          <cell r="C235">
            <v>0.19</v>
          </cell>
          <cell r="D235">
            <v>0.19</v>
          </cell>
          <cell r="E235">
            <v>3.8E-3</v>
          </cell>
        </row>
        <row r="236">
          <cell r="A236" t="str">
            <v>LEF0044AU</v>
          </cell>
          <cell r="B236" t="str">
            <v>Optimix Wholesale Balanced Trust Class A Units</v>
          </cell>
          <cell r="C236">
            <v>0.05</v>
          </cell>
          <cell r="D236">
            <v>0.06</v>
          </cell>
          <cell r="E236">
            <v>1.1000000000000001E-3</v>
          </cell>
        </row>
        <row r="237">
          <cell r="A237" t="str">
            <v>LEF0045AU</v>
          </cell>
          <cell r="B237" t="str">
            <v>Optimix Wholesale Conservative Trust Class A Units</v>
          </cell>
          <cell r="C237">
            <v>0.03</v>
          </cell>
          <cell r="D237">
            <v>0.04</v>
          </cell>
          <cell r="E237">
            <v>7.000000000000001E-4</v>
          </cell>
        </row>
        <row r="238">
          <cell r="A238" t="str">
            <v>LEF0048AU</v>
          </cell>
          <cell r="B238" t="str">
            <v>OnePath Wholesale Global Smaller Companies Trust Class A Units</v>
          </cell>
          <cell r="C238">
            <v>0.18</v>
          </cell>
          <cell r="D238">
            <v>0.18</v>
          </cell>
          <cell r="E238">
            <v>3.5999999999999999E-3</v>
          </cell>
        </row>
        <row r="239">
          <cell r="A239" t="str">
            <v>LEF0049AU</v>
          </cell>
          <cell r="B239" t="str">
            <v>Optimix Wholesale Growth Trust Class A Units</v>
          </cell>
          <cell r="C239">
            <v>7.0000000000000007E-2</v>
          </cell>
          <cell r="D239">
            <v>7.0000000000000007E-2</v>
          </cell>
          <cell r="E239">
            <v>1.4000000000000002E-3</v>
          </cell>
        </row>
        <row r="240">
          <cell r="A240" t="str">
            <v>LEF0051AU</v>
          </cell>
          <cell r="B240" t="str">
            <v>Optimix Wholesale Moderate Trust Class A Units</v>
          </cell>
          <cell r="C240">
            <v>0.05</v>
          </cell>
          <cell r="D240">
            <v>0.05</v>
          </cell>
          <cell r="E240">
            <v>1E-3</v>
          </cell>
        </row>
        <row r="241">
          <cell r="A241" t="str">
            <v>LEF0101AU</v>
          </cell>
          <cell r="B241" t="str">
            <v>OptiMix Wholesale Australian Property Securities Trust</v>
          </cell>
          <cell r="C241">
            <v>0</v>
          </cell>
          <cell r="D241">
            <v>0.21</v>
          </cell>
          <cell r="E241">
            <v>2.0999999999999999E-3</v>
          </cell>
        </row>
        <row r="242">
          <cell r="A242" t="str">
            <v>LEF0102AU</v>
          </cell>
          <cell r="B242" t="str">
            <v>OptiMix Wholesale Australian Share Trust**</v>
          </cell>
          <cell r="C242">
            <v>0.19</v>
          </cell>
          <cell r="D242">
            <v>0.19</v>
          </cell>
          <cell r="E242">
            <v>3.8E-3</v>
          </cell>
        </row>
        <row r="243">
          <cell r="A243" t="str">
            <v>LEF0104AU</v>
          </cell>
          <cell r="B243" t="str">
            <v>OptiMix Wholesale Australian Fixed Interest Trust</v>
          </cell>
          <cell r="C243">
            <v>0.04</v>
          </cell>
          <cell r="D243">
            <v>0.04</v>
          </cell>
          <cell r="E243">
            <v>8.0000000000000004E-4</v>
          </cell>
        </row>
        <row r="244">
          <cell r="A244" t="str">
            <v>LEF0106AU</v>
          </cell>
          <cell r="B244" t="str">
            <v>Optimix Wholesale Growth Trust Class B Units</v>
          </cell>
          <cell r="C244">
            <v>7.0000000000000007E-2</v>
          </cell>
          <cell r="D244">
            <v>7.0000000000000007E-2</v>
          </cell>
          <cell r="E244">
            <v>1.4000000000000002E-3</v>
          </cell>
        </row>
        <row r="245">
          <cell r="A245" t="str">
            <v>LEF0107AU</v>
          </cell>
          <cell r="C245">
            <v>0.05</v>
          </cell>
          <cell r="D245">
            <v>0.06</v>
          </cell>
          <cell r="E245">
            <v>1.1000000000000001E-3</v>
          </cell>
        </row>
        <row r="246">
          <cell r="A246" t="str">
            <v>LEF0107AU</v>
          </cell>
          <cell r="B246" t="str">
            <v>Optimix Wholesale Balanced Trust Class B Units</v>
          </cell>
          <cell r="C246">
            <v>0.05</v>
          </cell>
          <cell r="D246">
            <v>0.06</v>
          </cell>
          <cell r="E246">
            <v>1.1000000000000001E-3</v>
          </cell>
        </row>
        <row r="247">
          <cell r="A247" t="str">
            <v>LEF0108AU</v>
          </cell>
          <cell r="B247" t="str">
            <v>Optimix Wholesale Conservative Trust Class B Units</v>
          </cell>
          <cell r="C247">
            <v>0.03</v>
          </cell>
          <cell r="D247">
            <v>0.04</v>
          </cell>
          <cell r="E247">
            <v>7.000000000000001E-4</v>
          </cell>
        </row>
        <row r="248">
          <cell r="A248" t="str">
            <v>LEF0173AU</v>
          </cell>
          <cell r="B248" t="str">
            <v>OnePath Wholesale Global Smaller Companies Trust Class B Units</v>
          </cell>
          <cell r="C248">
            <v>0.18</v>
          </cell>
          <cell r="D248">
            <v>0.18</v>
          </cell>
          <cell r="E248">
            <v>3.5999999999999999E-3</v>
          </cell>
        </row>
        <row r="249">
          <cell r="A249" t="str">
            <v>MAL0018AU</v>
          </cell>
          <cell r="B249" t="str">
            <v>BlackRock Global Allocation Fund (Aust) (Class D Units)</v>
          </cell>
          <cell r="C249">
            <v>0.3</v>
          </cell>
          <cell r="D249">
            <v>0.3</v>
          </cell>
          <cell r="E249">
            <v>6.0000000000000001E-3</v>
          </cell>
        </row>
        <row r="250">
          <cell r="A250" t="str">
            <v>MAN0002AU</v>
          </cell>
          <cell r="B250" t="str">
            <v>Man AHL Alpha (AUD) Fund</v>
          </cell>
          <cell r="C250">
            <v>0</v>
          </cell>
          <cell r="D250">
            <v>0</v>
          </cell>
          <cell r="E250">
            <v>0</v>
          </cell>
        </row>
        <row r="251">
          <cell r="A251" t="str">
            <v>MAQ0058AU</v>
          </cell>
          <cell r="C251">
            <v>0.1</v>
          </cell>
          <cell r="D251">
            <v>0.17</v>
          </cell>
          <cell r="E251">
            <v>2.7000000000000001E-3</v>
          </cell>
        </row>
        <row r="252">
          <cell r="A252" t="str">
            <v>MAQ0060AU</v>
          </cell>
          <cell r="B252" t="str">
            <v>Macquarie Conservative Income Fund</v>
          </cell>
          <cell r="C252">
            <v>0</v>
          </cell>
          <cell r="D252">
            <v>0</v>
          </cell>
          <cell r="E252">
            <v>0</v>
          </cell>
        </row>
        <row r="253">
          <cell r="A253" t="str">
            <v>MAQ0061AU</v>
          </cell>
          <cell r="B253" t="str">
            <v>Macquarie Australian Fixed Interest Fund</v>
          </cell>
          <cell r="C253">
            <v>0.04</v>
          </cell>
          <cell r="D253">
            <v>0.1</v>
          </cell>
          <cell r="E253">
            <v>1.4000000000000002E-3</v>
          </cell>
        </row>
        <row r="254">
          <cell r="A254" t="str">
            <v>MAQ0063AU</v>
          </cell>
          <cell r="B254" t="str">
            <v>Macquarie Master Property Securities Fund</v>
          </cell>
          <cell r="C254">
            <v>0.13</v>
          </cell>
          <cell r="D254">
            <v>0.13</v>
          </cell>
          <cell r="E254">
            <v>2.5999999999999999E-3</v>
          </cell>
        </row>
        <row r="255">
          <cell r="A255" t="str">
            <v>MAQ0079AU</v>
          </cell>
          <cell r="B255" t="str">
            <v>Arrowstreet Global Equity Fund Hedged</v>
          </cell>
          <cell r="C255">
            <v>0.19</v>
          </cell>
          <cell r="D255">
            <v>0.2</v>
          </cell>
          <cell r="E255">
            <v>3.9000000000000003E-3</v>
          </cell>
        </row>
        <row r="256">
          <cell r="A256" t="str">
            <v>MAQ0085AU</v>
          </cell>
          <cell r="B256" t="str">
            <v>Macquarie Master Small Companies Fund</v>
          </cell>
          <cell r="C256">
            <v>0.27</v>
          </cell>
          <cell r="D256">
            <v>0.27</v>
          </cell>
          <cell r="E256">
            <v>5.4000000000000003E-3</v>
          </cell>
        </row>
        <row r="257">
          <cell r="A257" t="str">
            <v>MAQ0180AU</v>
          </cell>
          <cell r="B257" t="str">
            <v>Macquarie Master Enhanced Fixed Interest Fund</v>
          </cell>
          <cell r="C257">
            <v>0.04</v>
          </cell>
          <cell r="D257">
            <v>7.0000000000000007E-2</v>
          </cell>
          <cell r="E257">
            <v>1.1000000000000001E-3</v>
          </cell>
        </row>
        <row r="258">
          <cell r="A258" t="str">
            <v>MAQ0187AU</v>
          </cell>
          <cell r="B258" t="str">
            <v>Macquarie Master Cash Fund</v>
          </cell>
          <cell r="C258">
            <v>0</v>
          </cell>
          <cell r="D258">
            <v>0</v>
          </cell>
          <cell r="E258">
            <v>0</v>
          </cell>
        </row>
        <row r="259">
          <cell r="A259" t="str">
            <v>MAQ0274AU</v>
          </cell>
          <cell r="B259" t="str">
            <v>Macquarie Dynamic Bond Fund</v>
          </cell>
          <cell r="C259">
            <v>0.1</v>
          </cell>
          <cell r="D259">
            <v>0.17</v>
          </cell>
          <cell r="E259">
            <v>2.7000000000000001E-3</v>
          </cell>
        </row>
        <row r="260">
          <cell r="A260" t="str">
            <v>MAQ0277AU</v>
          </cell>
          <cell r="B260" t="str">
            <v>Macquarie Income Opportunities Fund</v>
          </cell>
          <cell r="C260">
            <v>0.15</v>
          </cell>
          <cell r="D260">
            <v>0.17</v>
          </cell>
          <cell r="E260">
            <v>3.2000000000000002E-3</v>
          </cell>
        </row>
        <row r="261">
          <cell r="A261" t="str">
            <v>MAQ0404AU</v>
          </cell>
          <cell r="B261" t="str">
            <v>IFP Global Franchose Fund</v>
          </cell>
          <cell r="C261">
            <v>0.18</v>
          </cell>
          <cell r="D261">
            <v>0.1</v>
          </cell>
          <cell r="E261">
            <v>2.8000000000000004E-3</v>
          </cell>
        </row>
        <row r="262">
          <cell r="A262" t="str">
            <v>MAQ0410AU</v>
          </cell>
          <cell r="B262" t="str">
            <v>Walter Scott Global Equity Fund</v>
          </cell>
          <cell r="C262">
            <v>0.12</v>
          </cell>
          <cell r="D262">
            <v>0.08</v>
          </cell>
          <cell r="E262">
            <v>2E-3</v>
          </cell>
        </row>
        <row r="263">
          <cell r="A263" t="str">
            <v>MAQ0432AU</v>
          </cell>
          <cell r="B263" t="str">
            <v>Macquarie International Infrastructure Securities Fund (Hedged)</v>
          </cell>
          <cell r="C263">
            <v>0.26</v>
          </cell>
          <cell r="D263">
            <v>0.17</v>
          </cell>
          <cell r="E263">
            <v>4.3000000000000009E-3</v>
          </cell>
        </row>
        <row r="264">
          <cell r="A264" t="str">
            <v>MAQ0441AU</v>
          </cell>
          <cell r="C264">
            <v>0.3</v>
          </cell>
          <cell r="D264">
            <v>0.3</v>
          </cell>
          <cell r="E264">
            <v>6.0000000000000001E-3</v>
          </cell>
        </row>
        <row r="265">
          <cell r="A265" t="str">
            <v>MAQ0443AU</v>
          </cell>
          <cell r="B265" t="str">
            <v>Macquarie Australian Shares Fund†</v>
          </cell>
          <cell r="C265">
            <v>0.13</v>
          </cell>
          <cell r="D265">
            <v>0.13</v>
          </cell>
          <cell r="E265">
            <v>2.5999999999999999E-3</v>
          </cell>
        </row>
        <row r="266">
          <cell r="A266" t="str">
            <v>MAQ0454AU</v>
          </cell>
          <cell r="B266" t="str">
            <v>Macquarie Australian Small Companies Fund</v>
          </cell>
          <cell r="C266">
            <v>0.22</v>
          </cell>
          <cell r="D266">
            <v>0.22</v>
          </cell>
          <cell r="E266">
            <v>4.4000000000000003E-3</v>
          </cell>
        </row>
        <row r="267">
          <cell r="A267" t="str">
            <v>MAQ0464AU</v>
          </cell>
          <cell r="B267" t="str">
            <v xml:space="preserve">Arrowstreet Global Equity Fund </v>
          </cell>
          <cell r="C267">
            <v>0.16</v>
          </cell>
          <cell r="D267">
            <v>0.17</v>
          </cell>
          <cell r="E267">
            <v>3.3E-3</v>
          </cell>
        </row>
        <row r="268">
          <cell r="A268" t="str">
            <v>MAQ0482AU</v>
          </cell>
          <cell r="B268" t="str">
            <v>Winton Global Alpha Fund</v>
          </cell>
          <cell r="C268">
            <v>0.05</v>
          </cell>
          <cell r="D268">
            <v>0.05</v>
          </cell>
          <cell r="E268">
            <v>1E-3</v>
          </cell>
        </row>
        <row r="269">
          <cell r="A269" t="str">
            <v>MAQ0557AU</v>
          </cell>
          <cell r="B269" t="str">
            <v>Walter Scott Global Equity Fund (Hedged)</v>
          </cell>
          <cell r="C269">
            <v>0.15</v>
          </cell>
          <cell r="D269">
            <v>0.11</v>
          </cell>
          <cell r="E269">
            <v>2.5999999999999999E-3</v>
          </cell>
        </row>
        <row r="270">
          <cell r="A270" t="str">
            <v>MAQ0635AU</v>
          </cell>
          <cell r="B270" t="str">
            <v>Premium Asia Fund</v>
          </cell>
          <cell r="C270">
            <v>0.3</v>
          </cell>
          <cell r="D270">
            <v>0.3</v>
          </cell>
          <cell r="E270">
            <v>6.0000000000000001E-3</v>
          </cell>
        </row>
        <row r="271">
          <cell r="A271" t="str">
            <v>MGE0001AU</v>
          </cell>
          <cell r="B271" t="str">
            <v>Magellan Global Fund</v>
          </cell>
          <cell r="C271">
            <v>7.0000000000000007E-2</v>
          </cell>
          <cell r="D271">
            <v>7.0000000000000007E-2</v>
          </cell>
          <cell r="E271">
            <v>1.4000000000000002E-3</v>
          </cell>
        </row>
        <row r="272">
          <cell r="A272" t="str">
            <v>MGE0002AU</v>
          </cell>
          <cell r="B272" t="str">
            <v>Magellan Infrastructure Fund</v>
          </cell>
          <cell r="C272">
            <v>0.15</v>
          </cell>
          <cell r="D272">
            <v>0.15</v>
          </cell>
          <cell r="E272">
            <v>3.0000000000000001E-3</v>
          </cell>
        </row>
        <row r="273">
          <cell r="A273" t="str">
            <v>MGE0006AU</v>
          </cell>
          <cell r="B273" t="str">
            <v>Magellan Infrastructure Fund (Unhedged)</v>
          </cell>
          <cell r="C273">
            <v>0.15</v>
          </cell>
          <cell r="D273">
            <v>0.15</v>
          </cell>
          <cell r="E273">
            <v>3.0000000000000001E-3</v>
          </cell>
        </row>
        <row r="274">
          <cell r="A274" t="str">
            <v>MGE0007AU</v>
          </cell>
          <cell r="B274" t="str">
            <v>Magellan Global Fund (Hedged)</v>
          </cell>
          <cell r="C274">
            <v>7.0000000000000007E-2</v>
          </cell>
          <cell r="D274">
            <v>7.0000000000000007E-2</v>
          </cell>
          <cell r="E274">
            <v>1.4000000000000002E-3</v>
          </cell>
        </row>
        <row r="275">
          <cell r="A275" t="str">
            <v>MGL0004AU</v>
          </cell>
          <cell r="B275" t="str">
            <v>Ironbark Royal London Concentrated Global Share Fund</v>
          </cell>
          <cell r="C275">
            <v>0.1</v>
          </cell>
          <cell r="D275">
            <v>0.1</v>
          </cell>
          <cell r="E275">
            <v>2E-3</v>
          </cell>
        </row>
        <row r="276">
          <cell r="A276" t="str">
            <v>MGL0010AU</v>
          </cell>
          <cell r="B276" t="str">
            <v>Ironbark Global (ex-Australia) Property Securities Fund</v>
          </cell>
          <cell r="C276">
            <v>0.3</v>
          </cell>
          <cell r="D276">
            <v>0.3</v>
          </cell>
          <cell r="E276">
            <v>6.0000000000000001E-3</v>
          </cell>
        </row>
        <row r="277">
          <cell r="A277" t="str">
            <v>MGL0011AU</v>
          </cell>
          <cell r="B277" t="str">
            <v>Ironbark Global Property Securities Fund</v>
          </cell>
          <cell r="C277">
            <v>0.3</v>
          </cell>
          <cell r="D277">
            <v>0.3</v>
          </cell>
          <cell r="E277">
            <v>6.0000000000000001E-3</v>
          </cell>
        </row>
        <row r="278">
          <cell r="A278" t="str">
            <v>MIA0001AU</v>
          </cell>
          <cell r="B278" t="str">
            <v>MFS Global Equity Trust</v>
          </cell>
          <cell r="C278">
            <v>0.15</v>
          </cell>
          <cell r="D278">
            <v>0.15</v>
          </cell>
          <cell r="E278">
            <v>3.0000000000000001E-3</v>
          </cell>
        </row>
        <row r="279">
          <cell r="A279" t="str">
            <v>MIN0007AU</v>
          </cell>
          <cell r="B279" t="str">
            <v>Mercer Australian Small Companies Fund</v>
          </cell>
          <cell r="C279">
            <v>0.27</v>
          </cell>
          <cell r="D279">
            <v>0.27</v>
          </cell>
          <cell r="E279">
            <v>5.4000000000000003E-3</v>
          </cell>
        </row>
        <row r="280">
          <cell r="A280" t="str">
            <v>MIN0009AU</v>
          </cell>
          <cell r="B280" t="str">
            <v>Mercer Conservative Growth  Fund</v>
          </cell>
          <cell r="C280">
            <v>7.0000000000000007E-2</v>
          </cell>
          <cell r="D280">
            <v>0.08</v>
          </cell>
          <cell r="E280">
            <v>1.5000000000000002E-3</v>
          </cell>
        </row>
        <row r="281">
          <cell r="A281" t="str">
            <v>MIN0013AU</v>
          </cell>
          <cell r="B281" t="str">
            <v>Mercer Growth Fund</v>
          </cell>
          <cell r="C281">
            <v>0.08</v>
          </cell>
          <cell r="D281">
            <v>0.12</v>
          </cell>
          <cell r="E281">
            <v>2E-3</v>
          </cell>
        </row>
        <row r="282">
          <cell r="A282" t="str">
            <v>MLC0060AU</v>
          </cell>
          <cell r="B282" t="str">
            <v>MLC Masterkey Unit Trust Platinum Global</v>
          </cell>
          <cell r="C282">
            <v>0.15</v>
          </cell>
          <cell r="D282">
            <v>0.15</v>
          </cell>
          <cell r="E282">
            <v>3.0000000000000001E-3</v>
          </cell>
        </row>
        <row r="283">
          <cell r="A283" t="str">
            <v>MLC0260AU</v>
          </cell>
          <cell r="B283" t="str">
            <v>MLC Wholesale Horizon 4 Balanced Portfolio Fund</v>
          </cell>
          <cell r="C283">
            <v>0.1</v>
          </cell>
          <cell r="D283">
            <v>0.1</v>
          </cell>
          <cell r="E283">
            <v>2E-3</v>
          </cell>
        </row>
        <row r="284">
          <cell r="A284" t="str">
            <v>MLC0261AU</v>
          </cell>
          <cell r="B284" t="str">
            <v>MLC Wholesale Global Share Fund</v>
          </cell>
          <cell r="C284">
            <v>0.15</v>
          </cell>
          <cell r="D284">
            <v>0.1</v>
          </cell>
          <cell r="E284">
            <v>2.5000000000000001E-3</v>
          </cell>
        </row>
        <row r="285">
          <cell r="A285" t="str">
            <v>MLC0262AU</v>
          </cell>
          <cell r="B285" t="str">
            <v>MLC Wholesale Australian Share Fund</v>
          </cell>
          <cell r="C285">
            <v>0.2</v>
          </cell>
          <cell r="D285">
            <v>0.2</v>
          </cell>
          <cell r="E285">
            <v>4.0000000000000001E-3</v>
          </cell>
        </row>
        <row r="286">
          <cell r="A286" t="str">
            <v>MLC0263AU</v>
          </cell>
          <cell r="B286" t="str">
            <v>MLC Wholesale Property Securities Fund</v>
          </cell>
          <cell r="C286">
            <v>0.2</v>
          </cell>
          <cell r="D286">
            <v>0.2</v>
          </cell>
          <cell r="E286">
            <v>4.0000000000000001E-3</v>
          </cell>
        </row>
        <row r="287">
          <cell r="A287" t="str">
            <v>MLC0264AU</v>
          </cell>
          <cell r="B287" t="str">
            <v>MLC Wholesale IncomeBuilder FundTM</v>
          </cell>
          <cell r="C287">
            <v>0.25</v>
          </cell>
          <cell r="D287">
            <v>0.25</v>
          </cell>
          <cell r="E287">
            <v>5.0000000000000001E-3</v>
          </cell>
        </row>
        <row r="288">
          <cell r="A288" t="str">
            <v>MLC0265AU</v>
          </cell>
          <cell r="B288" t="str">
            <v>MLC Wholesale Horizon 5 Growth Portfolio Fund</v>
          </cell>
          <cell r="C288">
            <v>0.1</v>
          </cell>
          <cell r="D288">
            <v>0.1</v>
          </cell>
          <cell r="E288">
            <v>2E-3</v>
          </cell>
        </row>
        <row r="289">
          <cell r="A289" t="str">
            <v>MLC0397AU</v>
          </cell>
          <cell r="B289" t="str">
            <v>MLC Wholesale Horizon 6 Share Portfolio</v>
          </cell>
          <cell r="C289">
            <v>0.15</v>
          </cell>
          <cell r="D289">
            <v>0.15</v>
          </cell>
          <cell r="E289">
            <v>3.0000000000000001E-3</v>
          </cell>
        </row>
        <row r="290">
          <cell r="A290" t="str">
            <v>MLC0398AU</v>
          </cell>
          <cell r="B290" t="str">
            <v>MLC Wholesale Horizon 3 Conservative Growth Portfolio</v>
          </cell>
          <cell r="C290">
            <v>0.1</v>
          </cell>
          <cell r="D290">
            <v>0.1</v>
          </cell>
          <cell r="E290">
            <v>2E-3</v>
          </cell>
        </row>
        <row r="291">
          <cell r="A291" t="str">
            <v>MLC0449AU</v>
          </cell>
          <cell r="B291" t="str">
            <v>MLC Wholesale Horizon 7 Accelerated Growth Portfolio</v>
          </cell>
          <cell r="C291">
            <v>0.15</v>
          </cell>
          <cell r="D291">
            <v>0.15</v>
          </cell>
          <cell r="E291">
            <v>3.0000000000000001E-3</v>
          </cell>
        </row>
        <row r="292">
          <cell r="A292" t="str">
            <v>MLC0669AU</v>
          </cell>
          <cell r="B292" t="str">
            <v>MLC Wholesale Horizon 1 Bond Portfolio</v>
          </cell>
          <cell r="C292">
            <v>0.05</v>
          </cell>
          <cell r="D292">
            <v>0.05</v>
          </cell>
          <cell r="E292">
            <v>1E-3</v>
          </cell>
        </row>
        <row r="293">
          <cell r="A293" t="str">
            <v>MLC0670AU</v>
          </cell>
          <cell r="B293" t="str">
            <v>MLC Wholesale Horizon 2 Income Fund</v>
          </cell>
          <cell r="C293">
            <v>0.1</v>
          </cell>
          <cell r="D293">
            <v>0.1</v>
          </cell>
          <cell r="E293">
            <v>2E-3</v>
          </cell>
        </row>
        <row r="294">
          <cell r="A294" t="str">
            <v>MMC0110AU</v>
          </cell>
          <cell r="B294" t="str">
            <v>Loftus Peak Global Disruption Fund†</v>
          </cell>
          <cell r="C294">
            <v>0.25</v>
          </cell>
          <cell r="D294">
            <v>0.25</v>
          </cell>
          <cell r="E294">
            <v>5.0000000000000001E-3</v>
          </cell>
        </row>
        <row r="295">
          <cell r="A295" t="str">
            <v>MMF0012AU</v>
          </cell>
          <cell r="B295" t="str">
            <v>OnePath Blue Chip Imputation Trust**</v>
          </cell>
          <cell r="C295">
            <v>0.1</v>
          </cell>
          <cell r="D295">
            <v>0.1</v>
          </cell>
          <cell r="E295">
            <v>2E-3</v>
          </cell>
        </row>
        <row r="296">
          <cell r="A296" t="str">
            <v>MMF0014AU</v>
          </cell>
          <cell r="B296" t="str">
            <v>OnePath OA IP OnePath Active Growth Trust</v>
          </cell>
          <cell r="C296">
            <v>0.05</v>
          </cell>
          <cell r="D296">
            <v>0.06</v>
          </cell>
          <cell r="E296">
            <v>1.1000000000000001E-3</v>
          </cell>
        </row>
        <row r="297">
          <cell r="A297" t="str">
            <v>MMF0027AU</v>
          </cell>
          <cell r="B297" t="str">
            <v>OnePath Managed Growth Super Fund</v>
          </cell>
          <cell r="C297">
            <v>0.05</v>
          </cell>
          <cell r="D297">
            <v>0.05</v>
          </cell>
          <cell r="E297">
            <v>1E-3</v>
          </cell>
        </row>
        <row r="298">
          <cell r="A298" t="str">
            <v>MMF0112AU</v>
          </cell>
          <cell r="B298" t="str">
            <v>OnePath Wholesale Emerging Companies Trust</v>
          </cell>
          <cell r="C298">
            <v>0.09</v>
          </cell>
          <cell r="D298">
            <v>0.09</v>
          </cell>
          <cell r="E298">
            <v>1.8E-3</v>
          </cell>
        </row>
        <row r="299">
          <cell r="A299" t="str">
            <v>MMF0114AU</v>
          </cell>
          <cell r="B299" t="str">
            <v>OnePath Wholesale Capital Stable Trust</v>
          </cell>
          <cell r="C299">
            <v>0.03</v>
          </cell>
          <cell r="D299">
            <v>0.03</v>
          </cell>
          <cell r="E299">
            <v>5.9999999999999995E-4</v>
          </cell>
        </row>
        <row r="300">
          <cell r="A300" t="str">
            <v>MMF0115AU</v>
          </cell>
          <cell r="B300" t="str">
            <v>OnePath Wholesale Managed Growth Trust</v>
          </cell>
          <cell r="C300">
            <v>0.05</v>
          </cell>
          <cell r="D300">
            <v>0.06</v>
          </cell>
          <cell r="E300">
            <v>1.1000000000000001E-3</v>
          </cell>
        </row>
        <row r="301">
          <cell r="A301" t="str">
            <v>MMF0335AU</v>
          </cell>
          <cell r="B301" t="str">
            <v>OnePath Sustainable Investments Wholesale Australian Share Trust</v>
          </cell>
          <cell r="C301">
            <v>0.26</v>
          </cell>
          <cell r="D301">
            <v>0.26</v>
          </cell>
          <cell r="E301">
            <v>5.1999999999999998E-3</v>
          </cell>
        </row>
        <row r="302">
          <cell r="A302" t="str">
            <v>MMF0700AU</v>
          </cell>
          <cell r="B302" t="str">
            <v>OnePath Tax Effective Income Trust Wholesale Units</v>
          </cell>
          <cell r="C302">
            <v>0</v>
          </cell>
          <cell r="D302">
            <v>0</v>
          </cell>
          <cell r="E302">
            <v>0</v>
          </cell>
        </row>
        <row r="303">
          <cell r="A303" t="str">
            <v>MMF0990AU</v>
          </cell>
          <cell r="B303" t="str">
            <v>OnePath Wholesale Geared Australian Share Trust Class B</v>
          </cell>
          <cell r="C303">
            <v>0.04</v>
          </cell>
          <cell r="D303">
            <v>0.04</v>
          </cell>
          <cell r="E303">
            <v>8.0000000000000004E-4</v>
          </cell>
        </row>
        <row r="304">
          <cell r="A304" t="str">
            <v>MMF1471AU</v>
          </cell>
          <cell r="B304" t="str">
            <v>OnePath Alternatives Growth Fund</v>
          </cell>
          <cell r="C304">
            <v>0.01</v>
          </cell>
          <cell r="D304">
            <v>0.01</v>
          </cell>
          <cell r="E304">
            <v>2.0000000000000001E-4</v>
          </cell>
        </row>
        <row r="305">
          <cell r="A305" t="str">
            <v>MPL0001AU</v>
          </cell>
          <cell r="B305" t="str">
            <v>Maple-Brown Abbott Diversified Investment Trust</v>
          </cell>
          <cell r="C305">
            <v>0.16</v>
          </cell>
          <cell r="D305">
            <v>0.16</v>
          </cell>
          <cell r="E305">
            <v>3.2000000000000002E-3</v>
          </cell>
        </row>
        <row r="306">
          <cell r="A306" t="str">
            <v>NML0001AU</v>
          </cell>
          <cell r="B306" t="str">
            <v>Dexus Wholesale Australian Property Fund</v>
          </cell>
          <cell r="C306">
            <v>0</v>
          </cell>
          <cell r="D306">
            <v>0</v>
          </cell>
          <cell r="E306">
            <v>0</v>
          </cell>
        </row>
        <row r="307">
          <cell r="A307" t="str">
            <v>NML0348AU</v>
          </cell>
          <cell r="B307" t="str">
            <v>AMP Capital Wholesale Global Equity Value Fund</v>
          </cell>
          <cell r="C307">
            <v>0.1</v>
          </cell>
          <cell r="D307">
            <v>0.1</v>
          </cell>
          <cell r="E307">
            <v>2E-3</v>
          </cell>
        </row>
        <row r="308">
          <cell r="A308" t="str">
            <v>NRM0026AU</v>
          </cell>
          <cell r="B308" t="str">
            <v>CFML Money Markets Fund</v>
          </cell>
          <cell r="C308">
            <v>0</v>
          </cell>
          <cell r="D308">
            <v>0</v>
          </cell>
          <cell r="E308">
            <v>0</v>
          </cell>
        </row>
        <row r="309">
          <cell r="A309" t="str">
            <v>NRM0028AU</v>
          </cell>
          <cell r="B309" t="str">
            <v>CFML Schroder Equity Opportunities Fund</v>
          </cell>
          <cell r="C309">
            <v>0.3</v>
          </cell>
          <cell r="D309">
            <v>0.3</v>
          </cell>
          <cell r="E309">
            <v>6.0000000000000001E-3</v>
          </cell>
        </row>
        <row r="310">
          <cell r="A310" t="str">
            <v>NRM0030AU</v>
          </cell>
          <cell r="B310" t="str">
            <v>CFML Fixed Interest Fund</v>
          </cell>
          <cell r="C310">
            <v>0.08</v>
          </cell>
          <cell r="D310">
            <v>0.14000000000000001</v>
          </cell>
          <cell r="E310">
            <v>2.2000000000000001E-3</v>
          </cell>
        </row>
        <row r="311">
          <cell r="A311" t="str">
            <v>NRM0032AU</v>
          </cell>
          <cell r="B311" t="str">
            <v xml:space="preserve">CFML Stewart Investors Worldwide Sustainability Fund </v>
          </cell>
          <cell r="C311">
            <v>0.1</v>
          </cell>
          <cell r="D311">
            <v>0.1</v>
          </cell>
          <cell r="E311">
            <v>2E-3</v>
          </cell>
        </row>
        <row r="312">
          <cell r="A312" t="str">
            <v>NRM0036AU</v>
          </cell>
          <cell r="B312" t="str">
            <v>CFML First Sentier Investors Infrastructure Fund</v>
          </cell>
          <cell r="C312">
            <v>0.1</v>
          </cell>
          <cell r="D312">
            <v>0.1</v>
          </cell>
          <cell r="E312">
            <v>2E-3</v>
          </cell>
        </row>
        <row r="313">
          <cell r="A313" t="str">
            <v>NRM0038AU</v>
          </cell>
          <cell r="B313" t="str">
            <v>CFML RARE Emerging Markets Fund</v>
          </cell>
          <cell r="C313">
            <v>0.16</v>
          </cell>
          <cell r="D313">
            <v>0.19</v>
          </cell>
          <cell r="E313">
            <v>3.4999999999999996E-3</v>
          </cell>
        </row>
        <row r="314">
          <cell r="A314" t="str">
            <v>OMF3725AU</v>
          </cell>
          <cell r="B314" t="str">
            <v>Realm Short Term Income Fund</v>
          </cell>
          <cell r="C314">
            <v>0</v>
          </cell>
          <cell r="D314">
            <v>0</v>
          </cell>
          <cell r="E314">
            <v>0</v>
          </cell>
        </row>
        <row r="315">
          <cell r="A315" t="str">
            <v>OPS0001AU</v>
          </cell>
          <cell r="B315" t="str">
            <v>OC Dynamic Equity Fund†</v>
          </cell>
          <cell r="C315">
            <v>0.3</v>
          </cell>
          <cell r="D315">
            <v>0.3</v>
          </cell>
          <cell r="E315">
            <v>6.0000000000000001E-3</v>
          </cell>
        </row>
        <row r="316">
          <cell r="A316" t="str">
            <v>OPS0002AU</v>
          </cell>
          <cell r="B316" t="str">
            <v>OC Premium Small Companies Fund</v>
          </cell>
          <cell r="C316">
            <v>0.3</v>
          </cell>
          <cell r="D316">
            <v>0.3</v>
          </cell>
          <cell r="E316">
            <v>6.0000000000000001E-3</v>
          </cell>
        </row>
        <row r="317">
          <cell r="A317" t="str">
            <v>PAL0002AU</v>
          </cell>
          <cell r="B317" t="str">
            <v>Ironbark Paladin Property Securities Fund</v>
          </cell>
          <cell r="C317">
            <v>0.25</v>
          </cell>
          <cell r="D317">
            <v>0.25</v>
          </cell>
          <cell r="E317">
            <v>5.0000000000000001E-3</v>
          </cell>
        </row>
        <row r="318">
          <cell r="A318" t="str">
            <v>PAM0001AU</v>
          </cell>
          <cell r="B318" t="str">
            <v>Alphinity Australian Share Fund</v>
          </cell>
          <cell r="C318">
            <v>0.2</v>
          </cell>
          <cell r="D318">
            <v>0.2</v>
          </cell>
          <cell r="E318">
            <v>4.0000000000000001E-3</v>
          </cell>
        </row>
        <row r="319">
          <cell r="A319" t="str">
            <v>PER0011AU</v>
          </cell>
          <cell r="B319" t="str">
            <v>Perpetual WFI Industrial Share</v>
          </cell>
          <cell r="C319">
            <v>0.12</v>
          </cell>
          <cell r="D319">
            <v>0.12</v>
          </cell>
          <cell r="E319">
            <v>2.3999999999999998E-3</v>
          </cell>
        </row>
        <row r="320">
          <cell r="A320" t="str">
            <v>PER0028AU</v>
          </cell>
          <cell r="B320" t="str">
            <v>Perpetual WFIA Perpetual Industrial Share Fund</v>
          </cell>
          <cell r="C320">
            <v>0.12</v>
          </cell>
          <cell r="D320">
            <v>0.12</v>
          </cell>
          <cell r="E320">
            <v>2.3999999999999998E-3</v>
          </cell>
        </row>
        <row r="321">
          <cell r="A321" t="str">
            <v>PER0039AU</v>
          </cell>
          <cell r="B321" t="str">
            <v>Perpetual WFIA - Perpetual Smaller Companies</v>
          </cell>
          <cell r="C321">
            <v>0.24</v>
          </cell>
          <cell r="D321">
            <v>0</v>
          </cell>
          <cell r="E321">
            <v>2.3999999999999998E-3</v>
          </cell>
        </row>
        <row r="322">
          <cell r="A322" t="str">
            <v>PER0046AU</v>
          </cell>
          <cell r="B322" t="str">
            <v>Perpetual Wholesale Industrial Share Fund</v>
          </cell>
          <cell r="C322">
            <v>0.24</v>
          </cell>
          <cell r="D322">
            <v>0</v>
          </cell>
          <cell r="E322">
            <v>2.3999999999999998E-3</v>
          </cell>
        </row>
        <row r="323">
          <cell r="A323" t="str">
            <v>PER0048AU</v>
          </cell>
          <cell r="B323" t="str">
            <v>Perpetual Wholesale Smaller Companies Fund</v>
          </cell>
          <cell r="C323">
            <v>0.12</v>
          </cell>
          <cell r="D323">
            <v>0.12</v>
          </cell>
          <cell r="E323">
            <v>2.3999999999999998E-3</v>
          </cell>
        </row>
        <row r="324">
          <cell r="A324" t="str">
            <v>PER0049AU</v>
          </cell>
          <cell r="B324" t="str">
            <v>Perpetual Wholesale Australian Share Fund</v>
          </cell>
          <cell r="C324">
            <v>0.24</v>
          </cell>
          <cell r="D324">
            <v>0</v>
          </cell>
          <cell r="E324">
            <v>2.3999999999999998E-3</v>
          </cell>
        </row>
        <row r="325">
          <cell r="A325" t="str">
            <v>PER0050AU</v>
          </cell>
          <cell r="B325" t="str">
            <v>Perpetual Wholesale International Share Fund</v>
          </cell>
          <cell r="C325">
            <v>0.25</v>
          </cell>
          <cell r="D325">
            <v>0</v>
          </cell>
          <cell r="E325">
            <v>2.5000000000000001E-3</v>
          </cell>
        </row>
        <row r="326">
          <cell r="A326" t="str">
            <v>PER0063AU</v>
          </cell>
          <cell r="B326" t="str">
            <v>Perpetual Wholesale Balanced Growth Fund</v>
          </cell>
          <cell r="C326">
            <v>0.25</v>
          </cell>
          <cell r="D326">
            <v>0</v>
          </cell>
          <cell r="E326">
            <v>2.5000000000000001E-3</v>
          </cell>
        </row>
        <row r="327">
          <cell r="A327" t="str">
            <v>PER0066AU</v>
          </cell>
          <cell r="B327" t="str">
            <v>Perpetual Wholesale Split Growth Fund</v>
          </cell>
          <cell r="C327">
            <v>0.18</v>
          </cell>
          <cell r="D327">
            <v>0.12</v>
          </cell>
          <cell r="E327">
            <v>3.0000000000000001E-3</v>
          </cell>
        </row>
        <row r="328">
          <cell r="A328" t="str">
            <v>PER0071AU</v>
          </cell>
          <cell r="B328" t="str">
            <v>Perpetual Wholesale Geared Australian Share Fund</v>
          </cell>
          <cell r="C328">
            <v>0.3</v>
          </cell>
          <cell r="D328">
            <v>0.3</v>
          </cell>
          <cell r="E328">
            <v>6.0000000000000001E-3</v>
          </cell>
        </row>
        <row r="329">
          <cell r="A329" t="str">
            <v>PER0072AU</v>
          </cell>
          <cell r="B329" t="str">
            <v>Perpetual Wholesale SHARE-PLUS Long-Short Fund</v>
          </cell>
          <cell r="C329">
            <v>0.18</v>
          </cell>
          <cell r="D329">
            <v>0.18</v>
          </cell>
          <cell r="E329">
            <v>3.5999999999999999E-3</v>
          </cell>
        </row>
        <row r="330">
          <cell r="A330" t="str">
            <v>PER0077AU</v>
          </cell>
          <cell r="B330" t="str">
            <v>Perpetual Wholesale Conservative Growth Fund</v>
          </cell>
          <cell r="C330">
            <v>0.21</v>
          </cell>
          <cell r="D330">
            <v>0</v>
          </cell>
          <cell r="E330">
            <v>2.0999999999999999E-3</v>
          </cell>
        </row>
        <row r="331">
          <cell r="A331" t="str">
            <v>PER0102AU</v>
          </cell>
          <cell r="B331" t="str">
            <v>Perpetual Wholesale Concentrated Equity Fund</v>
          </cell>
          <cell r="C331">
            <v>0.12</v>
          </cell>
          <cell r="D331">
            <v>0.12</v>
          </cell>
          <cell r="E331">
            <v>2.3999999999999998E-3</v>
          </cell>
        </row>
        <row r="332">
          <cell r="A332" t="str">
            <v>PER0114AU</v>
          </cell>
          <cell r="B332" t="str">
            <v>Perpetual Wholesale Diversified Growth Fund</v>
          </cell>
          <cell r="C332">
            <v>0.24</v>
          </cell>
          <cell r="D332">
            <v>0</v>
          </cell>
          <cell r="E332">
            <v>2.3999999999999998E-3</v>
          </cell>
        </row>
        <row r="333">
          <cell r="A333" t="str">
            <v>PER0116AU</v>
          </cell>
          <cell r="B333" t="str">
            <v>Perpetual Wholesale Ethical SRI Fund</v>
          </cell>
          <cell r="C333">
            <v>0.12</v>
          </cell>
          <cell r="D333">
            <v>0.12</v>
          </cell>
          <cell r="E333">
            <v>2.3999999999999998E-3</v>
          </cell>
        </row>
        <row r="334">
          <cell r="A334" t="str">
            <v>PER0258AU</v>
          </cell>
          <cell r="B334" t="str">
            <v>Perpetual Exact Market Return Fund</v>
          </cell>
          <cell r="C334">
            <v>0</v>
          </cell>
          <cell r="D334">
            <v>0</v>
          </cell>
          <cell r="E334">
            <v>0</v>
          </cell>
        </row>
        <row r="335">
          <cell r="A335" t="str">
            <v>PER0260AU</v>
          </cell>
          <cell r="B335" t="str">
            <v>Perpetual Wholesale Diversified Income</v>
          </cell>
          <cell r="C335">
            <v>0.15</v>
          </cell>
          <cell r="D335">
            <v>0.15</v>
          </cell>
          <cell r="E335">
            <v>3.0000000000000001E-3</v>
          </cell>
        </row>
        <row r="336">
          <cell r="A336" t="str">
            <v>PER0270AU</v>
          </cell>
          <cell r="B336" t="str">
            <v>Pengana Emerging Companies Fund</v>
          </cell>
          <cell r="C336">
            <v>0.2</v>
          </cell>
          <cell r="D336">
            <v>0.2</v>
          </cell>
          <cell r="E336">
            <v>4.0000000000000001E-3</v>
          </cell>
        </row>
        <row r="337">
          <cell r="A337" t="str">
            <v>PER0556AU</v>
          </cell>
          <cell r="B337" t="str">
            <v>Perpetual Diversified Real Return Fund</v>
          </cell>
          <cell r="C337">
            <v>0.1</v>
          </cell>
          <cell r="D337">
            <v>0.1</v>
          </cell>
          <cell r="E337">
            <v>2E-3</v>
          </cell>
        </row>
        <row r="338">
          <cell r="A338" t="str">
            <v>PER0634AU</v>
          </cell>
          <cell r="B338" t="str">
            <v>AQR Wholesale Managed Futures Fund</v>
          </cell>
          <cell r="C338">
            <v>0</v>
          </cell>
          <cell r="D338">
            <v>0.1</v>
          </cell>
          <cell r="E338">
            <v>1E-3</v>
          </cell>
        </row>
        <row r="339">
          <cell r="A339" t="str">
            <v>PER0727AU</v>
          </cell>
          <cell r="B339" t="str">
            <v>JP Morgan Global Strategic Bond Fund</v>
          </cell>
          <cell r="C339">
            <v>0.15</v>
          </cell>
          <cell r="D339">
            <v>0.15</v>
          </cell>
          <cell r="E339">
            <v>3.0000000000000001E-3</v>
          </cell>
        </row>
        <row r="340">
          <cell r="A340" t="str">
            <v>PER0733AU</v>
          </cell>
          <cell r="B340" t="str">
            <v>Perpetual Global Share Fund</v>
          </cell>
          <cell r="C340">
            <v>0.15</v>
          </cell>
          <cell r="D340">
            <v>0.1</v>
          </cell>
          <cell r="E340">
            <v>2.5000000000000001E-3</v>
          </cell>
        </row>
        <row r="341">
          <cell r="A341" t="str">
            <v>PIC6396AU</v>
          </cell>
          <cell r="B341" t="str">
            <v>PIMCO ESG Global Bond Fund - Wholesale Class</v>
          </cell>
          <cell r="C341">
            <v>0</v>
          </cell>
          <cell r="D341">
            <v>0</v>
          </cell>
          <cell r="E341">
            <v>0</v>
          </cell>
        </row>
        <row r="342">
          <cell r="A342" t="str">
            <v>PIM4806AU</v>
          </cell>
          <cell r="B342" t="str">
            <v>Melior Australian Impact Fund</v>
          </cell>
          <cell r="C342">
            <v>0.3</v>
          </cell>
          <cell r="D342">
            <v>0.3</v>
          </cell>
          <cell r="E342">
            <v>6.0000000000000001E-3</v>
          </cell>
        </row>
        <row r="343">
          <cell r="A343" t="str">
            <v>PIM7590AU</v>
          </cell>
          <cell r="B343" t="str">
            <v>First Sentier Geared Australian Share Fund</v>
          </cell>
          <cell r="C343">
            <v>0.25</v>
          </cell>
          <cell r="D343">
            <v>0.25</v>
          </cell>
          <cell r="E343">
            <v>5.0000000000000001E-3</v>
          </cell>
        </row>
        <row r="344">
          <cell r="A344" t="str">
            <v>PLA0001AU</v>
          </cell>
          <cell r="B344" t="str">
            <v>Platinum European Fund</v>
          </cell>
          <cell r="C344">
            <v>0.15</v>
          </cell>
          <cell r="D344">
            <v>0.25</v>
          </cell>
          <cell r="E344">
            <v>4.0000000000000001E-3</v>
          </cell>
        </row>
        <row r="345">
          <cell r="A345" t="str">
            <v>PLA0002AU</v>
          </cell>
          <cell r="B345" t="str">
            <v>Platinum International Fund</v>
          </cell>
          <cell r="C345">
            <v>0.1</v>
          </cell>
          <cell r="D345">
            <v>0.2</v>
          </cell>
          <cell r="E345">
            <v>3.0000000000000005E-3</v>
          </cell>
        </row>
        <row r="346">
          <cell r="A346" t="str">
            <v>PLA0003AU</v>
          </cell>
          <cell r="B346" t="str">
            <v>Platinum Japan Fund</v>
          </cell>
          <cell r="C346">
            <v>0.1</v>
          </cell>
          <cell r="D346">
            <v>0.2</v>
          </cell>
          <cell r="E346">
            <v>3.0000000000000005E-3</v>
          </cell>
        </row>
        <row r="347">
          <cell r="A347" t="str">
            <v>PLA0004AU</v>
          </cell>
          <cell r="B347" t="str">
            <v>Platinum Asia Fund</v>
          </cell>
          <cell r="C347">
            <v>0.1</v>
          </cell>
          <cell r="D347">
            <v>0.2</v>
          </cell>
          <cell r="E347">
            <v>3.0000000000000005E-3</v>
          </cell>
        </row>
        <row r="348">
          <cell r="A348" t="str">
            <v>PLA0100AU</v>
          </cell>
          <cell r="B348" t="str">
            <v>Platinum International Brands Fund</v>
          </cell>
          <cell r="C348">
            <v>0.15</v>
          </cell>
          <cell r="D348">
            <v>0.25</v>
          </cell>
          <cell r="E348">
            <v>4.0000000000000001E-3</v>
          </cell>
        </row>
        <row r="349">
          <cell r="A349" t="str">
            <v>PLA0101AU</v>
          </cell>
          <cell r="B349" t="str">
            <v>Platinum Intl Technology Fund</v>
          </cell>
          <cell r="C349">
            <v>0.05</v>
          </cell>
          <cell r="D349">
            <v>0.15</v>
          </cell>
          <cell r="E349">
            <v>2E-3</v>
          </cell>
        </row>
        <row r="350">
          <cell r="A350" t="str">
            <v>PMC0100AU</v>
          </cell>
          <cell r="B350" t="str">
            <v>Perpetual Wholesale International Share Fund</v>
          </cell>
          <cell r="C350">
            <v>0.25</v>
          </cell>
          <cell r="D350">
            <v>0.25</v>
          </cell>
          <cell r="E350">
            <v>5.0000000000000001E-3</v>
          </cell>
        </row>
        <row r="351">
          <cell r="A351" t="str">
            <v>PMC0101AU</v>
          </cell>
          <cell r="B351" t="str">
            <v>PM Capital Australian Companies Fund</v>
          </cell>
          <cell r="C351">
            <v>0.25</v>
          </cell>
          <cell r="D351">
            <v>0.25</v>
          </cell>
          <cell r="E351">
            <v>5.0000000000000001E-3</v>
          </cell>
        </row>
        <row r="352">
          <cell r="A352" t="str">
            <v>PMC0103AU</v>
          </cell>
          <cell r="B352" t="str">
            <v>PM Capital Enhanced Yield Fund</v>
          </cell>
          <cell r="C352">
            <v>0.1</v>
          </cell>
          <cell r="D352">
            <v>0.1</v>
          </cell>
          <cell r="E352">
            <v>2E-3</v>
          </cell>
        </row>
        <row r="353">
          <cell r="A353" t="str">
            <v>PPL0036AU</v>
          </cell>
          <cell r="B353" t="str">
            <v>Intermede Global Equities Fund</v>
          </cell>
          <cell r="C353">
            <v>0.1</v>
          </cell>
          <cell r="D353">
            <v>0.1</v>
          </cell>
          <cell r="E353">
            <v>2E-3</v>
          </cell>
        </row>
        <row r="354">
          <cell r="A354" t="str">
            <v>PPL0106AU</v>
          </cell>
          <cell r="B354" t="str">
            <v>Antares High Growth Shares Fund</v>
          </cell>
          <cell r="C354">
            <v>0.15</v>
          </cell>
          <cell r="D354">
            <v>0.15</v>
          </cell>
          <cell r="E354">
            <v>3.0000000000000001E-3</v>
          </cell>
        </row>
        <row r="355">
          <cell r="A355" t="str">
            <v>PPL0115AU</v>
          </cell>
          <cell r="B355" t="str">
            <v>Antares Elite Opportunities Fund</v>
          </cell>
          <cell r="C355">
            <v>0.15</v>
          </cell>
          <cell r="D355">
            <v>0.15</v>
          </cell>
          <cell r="E355">
            <v>3.0000000000000001E-3</v>
          </cell>
        </row>
        <row r="356">
          <cell r="A356" t="str">
            <v>PVA0011AU</v>
          </cell>
          <cell r="B356" t="str">
            <v>Prime Value Growth Fund - Class B</v>
          </cell>
          <cell r="C356">
            <v>0.38</v>
          </cell>
          <cell r="D356">
            <v>0.38</v>
          </cell>
          <cell r="E356">
            <v>7.6E-3</v>
          </cell>
        </row>
        <row r="357">
          <cell r="A357" t="str">
            <v>PVA0022AU</v>
          </cell>
          <cell r="B357" t="str">
            <v>Prime Value Imputation Fund - Class B</v>
          </cell>
          <cell r="C357">
            <v>0.38</v>
          </cell>
          <cell r="D357">
            <v>0.38</v>
          </cell>
          <cell r="E357">
            <v>7.6E-3</v>
          </cell>
        </row>
        <row r="358">
          <cell r="A358" t="str">
            <v>PWA0822AU</v>
          </cell>
          <cell r="B358" t="str">
            <v>BlackRock Tactical Growth Fund</v>
          </cell>
          <cell r="C358">
            <v>0.12</v>
          </cell>
          <cell r="D358">
            <v>0.12</v>
          </cell>
          <cell r="E358">
            <v>2.3999999999999998E-3</v>
          </cell>
        </row>
        <row r="359">
          <cell r="A359" t="str">
            <v>RFA0025AU</v>
          </cell>
          <cell r="B359" t="str">
            <v>Pendal Horizon Sustainable Australian Share Fund</v>
          </cell>
          <cell r="C359">
            <v>0.22</v>
          </cell>
          <cell r="D359">
            <v>0.22</v>
          </cell>
          <cell r="E359">
            <v>4.4000000000000003E-3</v>
          </cell>
        </row>
        <row r="360">
          <cell r="A360" t="str">
            <v>RFA0059AU</v>
          </cell>
          <cell r="B360" t="str">
            <v>Pendal Focus Australian Share Fund</v>
          </cell>
          <cell r="C360">
            <v>0.22</v>
          </cell>
          <cell r="D360">
            <v>0.22</v>
          </cell>
          <cell r="E360">
            <v>4.4000000000000003E-3</v>
          </cell>
        </row>
        <row r="361">
          <cell r="A361" t="str">
            <v>RFA0103AU</v>
          </cell>
          <cell r="B361" t="str">
            <v>Pendal Wholesale Imputation Fund</v>
          </cell>
          <cell r="C361">
            <v>0.22</v>
          </cell>
          <cell r="D361">
            <v>0.25</v>
          </cell>
          <cell r="E361">
            <v>4.6999999999999993E-3</v>
          </cell>
        </row>
        <row r="362">
          <cell r="A362" t="str">
            <v>RFA0811AU</v>
          </cell>
          <cell r="B362" t="str">
            <v>Pendal Sustainable Conservative Fund</v>
          </cell>
          <cell r="C362">
            <v>0.09</v>
          </cell>
          <cell r="D362">
            <v>0.09</v>
          </cell>
          <cell r="E362">
            <v>1.8E-3</v>
          </cell>
        </row>
        <row r="363">
          <cell r="A363" t="str">
            <v>RFA0813AU</v>
          </cell>
          <cell r="B363" t="str">
            <v>Pendal Fixed Interest Fund</v>
          </cell>
          <cell r="C363">
            <v>0.06</v>
          </cell>
          <cell r="D363">
            <v>0.06</v>
          </cell>
          <cell r="E363">
            <v>1.1999999999999999E-3</v>
          </cell>
        </row>
        <row r="364">
          <cell r="A364" t="str">
            <v>RFA0815AU</v>
          </cell>
          <cell r="B364" t="str">
            <v>Pendal Active Balanced Fund</v>
          </cell>
          <cell r="C364">
            <v>0.15</v>
          </cell>
          <cell r="D364">
            <v>0.14000000000000001</v>
          </cell>
          <cell r="E364">
            <v>2.9000000000000002E-3</v>
          </cell>
        </row>
        <row r="365">
          <cell r="A365" t="str">
            <v>RFA0817AU</v>
          </cell>
          <cell r="B365" t="str">
            <v>Pendal Wholesale Property Investment Fund</v>
          </cell>
          <cell r="C365">
            <v>0.25</v>
          </cell>
          <cell r="D365">
            <v>0.25</v>
          </cell>
          <cell r="E365">
            <v>5.0000000000000001E-3</v>
          </cell>
        </row>
        <row r="366">
          <cell r="A366" t="str">
            <v>RFA0818AU</v>
          </cell>
          <cell r="B366" t="str">
            <v>Pendal Wholesale Core Australian Share Fund</v>
          </cell>
          <cell r="C366">
            <v>0.22</v>
          </cell>
          <cell r="D366">
            <v>0.22</v>
          </cell>
          <cell r="E366">
            <v>4.4000000000000003E-3</v>
          </cell>
        </row>
        <row r="367">
          <cell r="A367" t="str">
            <v>RFA0819AU</v>
          </cell>
          <cell r="B367" t="str">
            <v xml:space="preserve">Pendal Wholesale Smaller Companies Fund </v>
          </cell>
          <cell r="C367">
            <v>0.3</v>
          </cell>
          <cell r="D367">
            <v>0.3</v>
          </cell>
          <cell r="E367">
            <v>6.0000000000000001E-3</v>
          </cell>
        </row>
        <row r="368">
          <cell r="A368" t="str">
            <v>RFA0821AU</v>
          </cell>
          <cell r="B368" t="str">
            <v>Pendal Concentrated Global Share Fund No. 2</v>
          </cell>
          <cell r="C368">
            <v>0.15</v>
          </cell>
          <cell r="D368">
            <v>0.1</v>
          </cell>
          <cell r="E368">
            <v>2.5000000000000001E-3</v>
          </cell>
        </row>
        <row r="369">
          <cell r="A369" t="str">
            <v>RIM0001AU</v>
          </cell>
          <cell r="B369" t="str">
            <v>Russell Investments Balanced Fund Class A</v>
          </cell>
          <cell r="C369">
            <v>0.12</v>
          </cell>
          <cell r="D369">
            <v>0.12</v>
          </cell>
          <cell r="E369">
            <v>2.3999999999999998E-3</v>
          </cell>
        </row>
        <row r="370">
          <cell r="A370" t="str">
            <v>RIM0002AU</v>
          </cell>
          <cell r="B370" t="str">
            <v>Russell Investments Conservative Fund Class A</v>
          </cell>
          <cell r="C370">
            <v>0.11</v>
          </cell>
          <cell r="D370">
            <v>0.11</v>
          </cell>
          <cell r="E370">
            <v>2.2000000000000001E-3</v>
          </cell>
        </row>
        <row r="371">
          <cell r="A371" t="str">
            <v>RIM0003AU</v>
          </cell>
          <cell r="B371" t="str">
            <v>Russell Investments Diversified 50 Fund Class A</v>
          </cell>
          <cell r="C371">
            <v>0.11</v>
          </cell>
          <cell r="D371">
            <v>0.11</v>
          </cell>
          <cell r="E371">
            <v>2.2000000000000001E-3</v>
          </cell>
        </row>
        <row r="372">
          <cell r="A372" t="str">
            <v>RIM0004AU</v>
          </cell>
          <cell r="B372" t="str">
            <v>Russell Investments Growth Fund Class A</v>
          </cell>
          <cell r="C372">
            <v>0.12</v>
          </cell>
          <cell r="D372">
            <v>0.12</v>
          </cell>
          <cell r="E372">
            <v>2.3999999999999998E-3</v>
          </cell>
        </row>
        <row r="373">
          <cell r="A373" t="str">
            <v>RIM0006AU</v>
          </cell>
          <cell r="B373" t="str">
            <v>Russell Investments Australian Shares Fund Class A</v>
          </cell>
          <cell r="C373">
            <v>0.12</v>
          </cell>
          <cell r="D373">
            <v>0.12</v>
          </cell>
          <cell r="E373">
            <v>2.3999999999999998E-3</v>
          </cell>
        </row>
        <row r="374">
          <cell r="A374" t="str">
            <v>RIM0008AU</v>
          </cell>
          <cell r="B374" t="str">
            <v>Russell Investments International Shares Fund Class A</v>
          </cell>
          <cell r="C374">
            <v>0.12</v>
          </cell>
          <cell r="D374">
            <v>0.1</v>
          </cell>
          <cell r="E374">
            <v>2.2000000000000001E-3</v>
          </cell>
        </row>
        <row r="375">
          <cell r="A375" t="str">
            <v>RIM0009AU</v>
          </cell>
          <cell r="B375" t="str">
            <v>Russell Investments International Shares Fund - $A Hedged Class A</v>
          </cell>
          <cell r="C375">
            <v>0.14000000000000001</v>
          </cell>
          <cell r="D375">
            <v>0.12</v>
          </cell>
          <cell r="E375">
            <v>2.5999999999999999E-3</v>
          </cell>
        </row>
        <row r="376">
          <cell r="A376" t="str">
            <v>RIM0011AU</v>
          </cell>
          <cell r="B376" t="str">
            <v>Russell Investments Balanced Fund Class C</v>
          </cell>
          <cell r="C376">
            <v>0.12</v>
          </cell>
          <cell r="D376">
            <v>0.12</v>
          </cell>
          <cell r="E376">
            <v>2.3999999999999998E-3</v>
          </cell>
        </row>
        <row r="377">
          <cell r="A377" t="str">
            <v>RIM0012AU</v>
          </cell>
          <cell r="B377" t="str">
            <v>Russell Investments Conservative Fund Class C</v>
          </cell>
          <cell r="C377">
            <v>0.11</v>
          </cell>
          <cell r="D377">
            <v>0.11</v>
          </cell>
          <cell r="E377">
            <v>2.2000000000000001E-3</v>
          </cell>
        </row>
        <row r="378">
          <cell r="A378" t="str">
            <v>RIM0013AU</v>
          </cell>
          <cell r="B378" t="str">
            <v>Russell Investments Diversified 50 Fund Class C</v>
          </cell>
          <cell r="C378">
            <v>0.11</v>
          </cell>
          <cell r="D378">
            <v>0.11</v>
          </cell>
          <cell r="E378">
            <v>2.2000000000000001E-3</v>
          </cell>
        </row>
        <row r="379">
          <cell r="A379" t="str">
            <v>RIM0014AU</v>
          </cell>
          <cell r="B379" t="str">
            <v>Russell Investments Growth Fund Class C</v>
          </cell>
          <cell r="C379">
            <v>0.12</v>
          </cell>
          <cell r="D379">
            <v>0.12</v>
          </cell>
          <cell r="E379">
            <v>2.3999999999999998E-3</v>
          </cell>
        </row>
        <row r="380">
          <cell r="A380" t="str">
            <v>RIM0015AU</v>
          </cell>
          <cell r="B380" t="str">
            <v>Russell Investments Australian Shares Fund Class C</v>
          </cell>
          <cell r="C380">
            <v>0.12</v>
          </cell>
          <cell r="D380">
            <v>0.12</v>
          </cell>
          <cell r="E380">
            <v>2.3999999999999998E-3</v>
          </cell>
        </row>
        <row r="381">
          <cell r="A381" t="str">
            <v>RIM0016AU</v>
          </cell>
          <cell r="B381" t="str">
            <v>Russell Investments International Shares Fund Class C</v>
          </cell>
          <cell r="C381">
            <v>0.12</v>
          </cell>
          <cell r="D381">
            <v>0.1</v>
          </cell>
          <cell r="E381">
            <v>2.2000000000000001E-3</v>
          </cell>
        </row>
        <row r="382">
          <cell r="A382" t="str">
            <v>RIM0017AU</v>
          </cell>
          <cell r="B382" t="str">
            <v>Russell Investments International Shares Fund - $A Hedged Class C</v>
          </cell>
          <cell r="C382">
            <v>0.14000000000000001</v>
          </cell>
          <cell r="D382">
            <v>0.12</v>
          </cell>
          <cell r="E382">
            <v>2.5999999999999999E-3</v>
          </cell>
        </row>
        <row r="383">
          <cell r="A383" t="str">
            <v>RIM0018AU</v>
          </cell>
          <cell r="B383" t="str">
            <v>Ventura Wholesale Conservative Fund</v>
          </cell>
          <cell r="C383">
            <v>0.11</v>
          </cell>
          <cell r="D383">
            <v>0.11</v>
          </cell>
          <cell r="E383">
            <v>2.2000000000000001E-3</v>
          </cell>
        </row>
        <row r="384">
          <cell r="A384" t="str">
            <v>RIM0019AU</v>
          </cell>
          <cell r="B384" t="str">
            <v>Ventura Wholesale Diversified 50 Fund</v>
          </cell>
          <cell r="C384">
            <v>0.11</v>
          </cell>
          <cell r="D384">
            <v>0.11</v>
          </cell>
          <cell r="E384">
            <v>2.2000000000000001E-3</v>
          </cell>
        </row>
        <row r="385">
          <cell r="A385" t="str">
            <v>RIM0020AU</v>
          </cell>
          <cell r="B385" t="str">
            <v>Ventura Wholesale Growth 70 Fund</v>
          </cell>
          <cell r="C385">
            <v>0.12</v>
          </cell>
          <cell r="D385">
            <v>0.12</v>
          </cell>
          <cell r="E385">
            <v>2.3999999999999998E-3</v>
          </cell>
        </row>
        <row r="386">
          <cell r="A386" t="str">
            <v>RIM0023AU</v>
          </cell>
          <cell r="B386" t="str">
            <v>Russell Investments Portfolio Series - Conservative</v>
          </cell>
          <cell r="C386" t="str">
            <v>n/a</v>
          </cell>
          <cell r="D386" t="str">
            <v>n/a</v>
          </cell>
          <cell r="E386" t="str">
            <v>n/a</v>
          </cell>
        </row>
        <row r="387">
          <cell r="A387" t="str">
            <v>RIM0024AU</v>
          </cell>
          <cell r="B387" t="str">
            <v>Russell Investments Portfolio Series - Balanced</v>
          </cell>
          <cell r="C387">
            <v>0.12</v>
          </cell>
          <cell r="D387">
            <v>0.12</v>
          </cell>
          <cell r="E387">
            <v>2.3999999999999998E-3</v>
          </cell>
        </row>
        <row r="388">
          <cell r="A388" t="str">
            <v>RIM0025AU</v>
          </cell>
          <cell r="B388" t="str">
            <v xml:space="preserve">Russell Investments Portfolio Series - Growth </v>
          </cell>
          <cell r="C388">
            <v>0.12</v>
          </cell>
          <cell r="D388">
            <v>0.12</v>
          </cell>
          <cell r="E388">
            <v>2.3999999999999998E-3</v>
          </cell>
        </row>
        <row r="389">
          <cell r="A389" t="str">
            <v>RIM0029AU</v>
          </cell>
          <cell r="B389" t="str">
            <v>Russell Investments Australian Opportunities Fund</v>
          </cell>
          <cell r="C389">
            <v>0.2</v>
          </cell>
          <cell r="D389">
            <v>0.2</v>
          </cell>
          <cell r="E389">
            <v>4.0000000000000001E-3</v>
          </cell>
        </row>
        <row r="390">
          <cell r="A390" t="str">
            <v>RIM0030AU</v>
          </cell>
          <cell r="B390" t="str">
            <v>Russell Investments High Growth Fund Class C</v>
          </cell>
          <cell r="C390">
            <v>0.13</v>
          </cell>
          <cell r="D390">
            <v>0.12</v>
          </cell>
          <cell r="E390">
            <v>2.5000000000000001E-3</v>
          </cell>
        </row>
        <row r="391">
          <cell r="A391" t="str">
            <v>RIM0031AU</v>
          </cell>
          <cell r="B391" t="str">
            <v>Russell Investments International Property Securities Fund $A Hedged</v>
          </cell>
          <cell r="C391">
            <v>0.15</v>
          </cell>
          <cell r="D391">
            <v>0.1</v>
          </cell>
          <cell r="E391">
            <v>2.5000000000000001E-3</v>
          </cell>
        </row>
        <row r="392">
          <cell r="A392" t="str">
            <v>RIM0032AU</v>
          </cell>
          <cell r="B392" t="str">
            <v>Russell Investments Global Opportunities Fund</v>
          </cell>
          <cell r="C392">
            <v>0.12</v>
          </cell>
          <cell r="D392">
            <v>0.1</v>
          </cell>
          <cell r="E392">
            <v>2.2000000000000001E-3</v>
          </cell>
        </row>
        <row r="393">
          <cell r="A393" t="str">
            <v>RIM0034AU</v>
          </cell>
          <cell r="B393" t="str">
            <v>Russell Investments High Growth Fund Class A</v>
          </cell>
          <cell r="C393">
            <v>0.13</v>
          </cell>
          <cell r="D393">
            <v>0.12</v>
          </cell>
          <cell r="E393">
            <v>2.5000000000000001E-3</v>
          </cell>
        </row>
        <row r="394">
          <cell r="A394" t="str">
            <v>RIM0042AU</v>
          </cell>
          <cell r="B394" t="str">
            <v>Russell Investments Global Listed Infrastructure Fund - $A Hedged</v>
          </cell>
          <cell r="C394">
            <v>0.15</v>
          </cell>
          <cell r="D394">
            <v>0.1</v>
          </cell>
          <cell r="E394">
            <v>2.5000000000000001E-3</v>
          </cell>
        </row>
        <row r="395">
          <cell r="A395" t="str">
            <v>RIM0087AU</v>
          </cell>
          <cell r="B395" t="str">
            <v>Russell Investments Multi-Asset Growth Strategy Fund Plus</v>
          </cell>
          <cell r="C395">
            <v>0.16</v>
          </cell>
          <cell r="D395">
            <v>0.15</v>
          </cell>
          <cell r="E395">
            <v>3.0999999999999999E-3</v>
          </cell>
        </row>
        <row r="396">
          <cell r="A396" t="str">
            <v>RIM0089AU</v>
          </cell>
          <cell r="B396" t="str">
            <v>Russell Investments Multi-Asset Income Strategy Fund</v>
          </cell>
          <cell r="C396">
            <v>0.11</v>
          </cell>
          <cell r="D396">
            <v>0.11</v>
          </cell>
          <cell r="E396">
            <v>2.2000000000000001E-3</v>
          </cell>
        </row>
        <row r="397">
          <cell r="A397" t="str">
            <v>SBC0007AU</v>
          </cell>
          <cell r="B397" t="str">
            <v>UBS Diversified Fixed Income Fund</v>
          </cell>
          <cell r="C397">
            <v>0</v>
          </cell>
          <cell r="D397">
            <v>0.15</v>
          </cell>
          <cell r="E397">
            <v>1.5E-3</v>
          </cell>
        </row>
        <row r="398">
          <cell r="A398" t="str">
            <v>SBC0811AU</v>
          </cell>
          <cell r="B398" t="str">
            <v>UBS Cash Fund</v>
          </cell>
          <cell r="C398">
            <v>0</v>
          </cell>
          <cell r="D398">
            <v>0</v>
          </cell>
          <cell r="E398">
            <v>0</v>
          </cell>
        </row>
        <row r="399">
          <cell r="A399" t="str">
            <v>SBC0812AU</v>
          </cell>
          <cell r="B399" t="str">
            <v>UBS Cash Plus Fund</v>
          </cell>
          <cell r="C399">
            <v>0</v>
          </cell>
          <cell r="D399">
            <v>0.05</v>
          </cell>
          <cell r="E399">
            <v>5.0000000000000001E-4</v>
          </cell>
        </row>
        <row r="400">
          <cell r="A400" t="str">
            <v>SBC0813AU</v>
          </cell>
          <cell r="B400" t="str">
            <v>UBS Australian Bond Fund</v>
          </cell>
          <cell r="C400">
            <v>0.02</v>
          </cell>
          <cell r="D400">
            <v>0.08</v>
          </cell>
          <cell r="E400">
            <v>1E-3</v>
          </cell>
        </row>
        <row r="401">
          <cell r="A401" t="str">
            <v>SBC0814AU</v>
          </cell>
          <cell r="B401" t="str">
            <v>UBS Defensive Investment Fund</v>
          </cell>
          <cell r="C401">
            <v>0.15</v>
          </cell>
          <cell r="D401">
            <v>0.15</v>
          </cell>
          <cell r="E401">
            <v>3.0000000000000001E-3</v>
          </cell>
        </row>
        <row r="402">
          <cell r="A402" t="str">
            <v>SBC0815AU</v>
          </cell>
          <cell r="B402" t="str">
            <v>UBS Balanced Investment Fund</v>
          </cell>
          <cell r="C402">
            <v>0.2</v>
          </cell>
          <cell r="D402">
            <v>0.2</v>
          </cell>
          <cell r="E402">
            <v>4.0000000000000001E-3</v>
          </cell>
        </row>
        <row r="403">
          <cell r="A403" t="str">
            <v>SBC0816AU</v>
          </cell>
          <cell r="B403" t="str">
            <v>UBS Property Securities Fund</v>
          </cell>
          <cell r="C403">
            <v>0.25</v>
          </cell>
          <cell r="D403">
            <v>0.25</v>
          </cell>
          <cell r="E403">
            <v>5.0000000000000001E-3</v>
          </cell>
        </row>
        <row r="404">
          <cell r="A404" t="str">
            <v>SBC0817AU</v>
          </cell>
          <cell r="B404" t="str">
            <v>UBS Australian Share Fund</v>
          </cell>
          <cell r="C404">
            <v>0.25</v>
          </cell>
          <cell r="D404">
            <v>0.25</v>
          </cell>
          <cell r="E404">
            <v>5.0000000000000001E-3</v>
          </cell>
        </row>
        <row r="405">
          <cell r="A405" t="str">
            <v>SBC0819AU</v>
          </cell>
          <cell r="B405" t="str">
            <v>UBS International Bond Fund</v>
          </cell>
          <cell r="C405">
            <v>0.15</v>
          </cell>
          <cell r="D405">
            <v>0.15</v>
          </cell>
          <cell r="E405">
            <v>3.0000000000000001E-3</v>
          </cell>
        </row>
        <row r="406">
          <cell r="A406" t="str">
            <v>SBC0822AU</v>
          </cell>
          <cell r="B406" t="str">
            <v>UBS International Share Fund</v>
          </cell>
          <cell r="C406">
            <v>0.25</v>
          </cell>
          <cell r="D406">
            <v>0.25</v>
          </cell>
          <cell r="E406">
            <v>5.0000000000000001E-3</v>
          </cell>
        </row>
        <row r="407">
          <cell r="A407" t="str">
            <v>SCH0002AU</v>
          </cell>
          <cell r="B407" t="str">
            <v>Schroder Australian Equity Fund</v>
          </cell>
          <cell r="C407">
            <v>0.2</v>
          </cell>
          <cell r="D407">
            <v>0.2</v>
          </cell>
          <cell r="E407">
            <v>4.0000000000000001E-3</v>
          </cell>
        </row>
        <row r="408">
          <cell r="A408" t="str">
            <v>SCH0010AU</v>
          </cell>
          <cell r="B408" t="str">
            <v>Schroder Strategic Growth Fund - Professional Class</v>
          </cell>
          <cell r="C408">
            <v>0.1</v>
          </cell>
          <cell r="D408">
            <v>0.1</v>
          </cell>
          <cell r="E408">
            <v>2E-3</v>
          </cell>
        </row>
        <row r="409">
          <cell r="A409" t="str">
            <v>SCH0028AU</v>
          </cell>
          <cell r="B409" t="str">
            <v>Schroder Fixed Income Fund</v>
          </cell>
          <cell r="C409">
            <v>0.08</v>
          </cell>
          <cell r="D409">
            <v>0.08</v>
          </cell>
          <cell r="E409">
            <v>1.6000000000000001E-3</v>
          </cell>
        </row>
        <row r="410">
          <cell r="A410" t="str">
            <v>SCH0032AU</v>
          </cell>
          <cell r="B410" t="str">
            <v>Schroder Global Value Fund (Hedged)</v>
          </cell>
          <cell r="C410">
            <v>0.15</v>
          </cell>
          <cell r="D410">
            <v>0.12</v>
          </cell>
          <cell r="E410">
            <v>2.7000000000000001E-3</v>
          </cell>
        </row>
        <row r="411">
          <cell r="A411" t="str">
            <v>SCH0047AU</v>
          </cell>
          <cell r="B411" t="str">
            <v>Schroder Real Return Fund</v>
          </cell>
          <cell r="C411">
            <v>0.1</v>
          </cell>
          <cell r="D411">
            <v>0.1</v>
          </cell>
          <cell r="E411">
            <v>2E-3</v>
          </cell>
        </row>
        <row r="412">
          <cell r="A412" t="str">
            <v>SCH0038AU</v>
          </cell>
          <cell r="B412" t="str">
            <v>Schroder Specialist Private Equity Fund</v>
          </cell>
          <cell r="C412">
            <v>0</v>
          </cell>
          <cell r="D412">
            <v>0</v>
          </cell>
          <cell r="E412">
            <v>0</v>
          </cell>
        </row>
        <row r="413">
          <cell r="A413" t="str">
            <v>SCH0101AU</v>
          </cell>
          <cell r="B413" t="str">
            <v>Schroder Wholesale Australian Equity Fund</v>
          </cell>
          <cell r="C413">
            <v>0.2</v>
          </cell>
          <cell r="D413">
            <v>0.2</v>
          </cell>
          <cell r="E413">
            <v>4.0000000000000001E-3</v>
          </cell>
        </row>
        <row r="414">
          <cell r="A414" t="str">
            <v>SCH0102AU</v>
          </cell>
          <cell r="B414" t="str">
            <v>Schroder Sustainable Growth Fund</v>
          </cell>
          <cell r="C414">
            <v>0.1</v>
          </cell>
          <cell r="D414">
            <v>0.1</v>
          </cell>
          <cell r="E414">
            <v>2E-3</v>
          </cell>
        </row>
        <row r="415">
          <cell r="A415" t="str">
            <v>SCH0103AU</v>
          </cell>
          <cell r="B415" t="str">
            <v>Schroder Absolute Return Income Fund</v>
          </cell>
          <cell r="C415">
            <v>0.09</v>
          </cell>
          <cell r="D415">
            <v>0.09</v>
          </cell>
          <cell r="E415">
            <v>1.8E-3</v>
          </cell>
        </row>
        <row r="416">
          <cell r="A416" t="str">
            <v>SLT0006AU</v>
          </cell>
          <cell r="B416" t="str">
            <v>Baker Steel Gold Fund</v>
          </cell>
          <cell r="C416">
            <v>0.25</v>
          </cell>
          <cell r="D416">
            <v>0.25</v>
          </cell>
          <cell r="E416">
            <v>5.0000000000000001E-3</v>
          </cell>
        </row>
        <row r="417">
          <cell r="A417" t="str">
            <v>SLT2171AU</v>
          </cell>
          <cell r="B417" t="str">
            <v>Nanuk New World Fund</v>
          </cell>
          <cell r="C417">
            <v>0.25</v>
          </cell>
          <cell r="D417">
            <v>0.25</v>
          </cell>
          <cell r="E417">
            <v>5.0000000000000001E-3</v>
          </cell>
        </row>
        <row r="418">
          <cell r="A418" t="str">
            <v>SLT2562AU</v>
          </cell>
          <cell r="B418" t="str">
            <v>Smarter Money Long-Short Credit Fund</v>
          </cell>
          <cell r="C418">
            <v>0</v>
          </cell>
          <cell r="D418">
            <v>0.05</v>
          </cell>
          <cell r="E418">
            <v>5.0000000000000001E-4</v>
          </cell>
        </row>
        <row r="419">
          <cell r="A419" t="str">
            <v>SMAANT01S</v>
          </cell>
          <cell r="B419" t="str">
            <v>Antares Core Opportunities</v>
          </cell>
          <cell r="C419" t="str">
            <v>n/a</v>
          </cell>
          <cell r="D419" t="str">
            <v>n/a</v>
          </cell>
          <cell r="E419" t="str">
            <v>n/a</v>
          </cell>
        </row>
        <row r="420">
          <cell r="A420" t="str">
            <v>SMAANT02S</v>
          </cell>
          <cell r="B420" t="str">
            <v>Antares Dividend Builder</v>
          </cell>
          <cell r="C420" t="str">
            <v>n/a</v>
          </cell>
          <cell r="D420" t="str">
            <v>n/a</v>
          </cell>
          <cell r="E420" t="str">
            <v>n/a</v>
          </cell>
        </row>
        <row r="421">
          <cell r="A421" t="str">
            <v>SMABLK01S</v>
          </cell>
          <cell r="B421" t="str">
            <v>BlackRock iShares Enhanced Strategic Aggressive</v>
          </cell>
          <cell r="C421" t="str">
            <v>n/a</v>
          </cell>
          <cell r="D421" t="str">
            <v>n/a</v>
          </cell>
          <cell r="E421" t="str">
            <v>n/a</v>
          </cell>
        </row>
        <row r="422">
          <cell r="A422" t="str">
            <v>SMABLK02S</v>
          </cell>
          <cell r="B422" t="str">
            <v>BlackRock iShares Enhanced Strategic Growth</v>
          </cell>
          <cell r="C422" t="str">
            <v>n/a</v>
          </cell>
          <cell r="D422" t="str">
            <v>n/a</v>
          </cell>
          <cell r="E422" t="str">
            <v>n/a</v>
          </cell>
        </row>
        <row r="423">
          <cell r="A423" t="str">
            <v>SMABLK03S</v>
          </cell>
          <cell r="B423" t="str">
            <v>BlackRock iShares Enhanced Strategic Balanced</v>
          </cell>
          <cell r="C423" t="str">
            <v>n/a</v>
          </cell>
          <cell r="D423" t="str">
            <v>n/a</v>
          </cell>
          <cell r="E423" t="str">
            <v>n/a</v>
          </cell>
        </row>
        <row r="424">
          <cell r="A424" t="str">
            <v>SMABLK04S</v>
          </cell>
          <cell r="B424" t="str">
            <v>BlackRock iShares Enhanced Strategic Moderate</v>
          </cell>
          <cell r="C424" t="str">
            <v>n/a</v>
          </cell>
          <cell r="D424" t="str">
            <v>n/a</v>
          </cell>
          <cell r="E424" t="str">
            <v>n/a</v>
          </cell>
        </row>
        <row r="425">
          <cell r="A425" t="str">
            <v>SMABLK05S</v>
          </cell>
          <cell r="B425" t="str">
            <v>BlackRock iShares Enhanced Strategic Conservative</v>
          </cell>
          <cell r="C425" t="str">
            <v>n/a</v>
          </cell>
          <cell r="D425" t="str">
            <v>n/a</v>
          </cell>
          <cell r="E425" t="str">
            <v>n/a</v>
          </cell>
        </row>
        <row r="426">
          <cell r="A426" t="str">
            <v>SMADNR01S</v>
          </cell>
          <cell r="B426" t="str">
            <v>DNR Capital Australian Equities High Conviction</v>
          </cell>
          <cell r="C426" t="str">
            <v>n/a</v>
          </cell>
          <cell r="D426" t="str">
            <v>n/a</v>
          </cell>
          <cell r="E426" t="str">
            <v>n/a</v>
          </cell>
        </row>
        <row r="427">
          <cell r="A427" t="str">
            <v>SMADNR03S</v>
          </cell>
          <cell r="B427" t="str">
            <v>DNR Capital Australian Equities Income</v>
          </cell>
          <cell r="C427" t="str">
            <v>n/a</v>
          </cell>
          <cell r="D427" t="str">
            <v>n/a</v>
          </cell>
          <cell r="E427" t="str">
            <v>n/a</v>
          </cell>
        </row>
        <row r="428">
          <cell r="A428" t="str">
            <v>SMAIBB02S</v>
          </cell>
          <cell r="B428" t="str">
            <v>Morningstar Australian Shares High Yield</v>
          </cell>
          <cell r="C428" t="str">
            <v>n/a</v>
          </cell>
          <cell r="D428" t="str">
            <v>n/a</v>
          </cell>
          <cell r="E428" t="str">
            <v>n/a</v>
          </cell>
        </row>
        <row r="429">
          <cell r="A429" t="str">
            <v>SMAMLC01S</v>
          </cell>
          <cell r="B429" t="str">
            <v>SMA MLC Premium Growth 85</v>
          </cell>
          <cell r="C429" t="str">
            <v>n/a</v>
          </cell>
          <cell r="D429" t="str">
            <v>n/a</v>
          </cell>
          <cell r="E429" t="str">
            <v>n/a</v>
          </cell>
        </row>
        <row r="430">
          <cell r="A430" t="str">
            <v>SMAMLC02S</v>
          </cell>
          <cell r="B430" t="str">
            <v>SMA MLC Premium Balanced 70</v>
          </cell>
          <cell r="C430" t="str">
            <v>n/a</v>
          </cell>
          <cell r="D430" t="str">
            <v>n/a</v>
          </cell>
          <cell r="E430" t="str">
            <v>n/a</v>
          </cell>
        </row>
        <row r="431">
          <cell r="A431" t="str">
            <v>SMAMLC03S</v>
          </cell>
          <cell r="B431" t="str">
            <v>SMA MLC Premium Moderate 50</v>
          </cell>
          <cell r="C431" t="str">
            <v>n/a</v>
          </cell>
          <cell r="D431" t="str">
            <v>n/a</v>
          </cell>
          <cell r="E431" t="str">
            <v>n/a</v>
          </cell>
        </row>
        <row r="432">
          <cell r="A432" t="str">
            <v>SMAMLC04S</v>
          </cell>
          <cell r="B432" t="str">
            <v>SMA MLC Value Growth 85</v>
          </cell>
          <cell r="C432" t="str">
            <v>n/a</v>
          </cell>
          <cell r="D432" t="str">
            <v>n/a</v>
          </cell>
          <cell r="E432" t="str">
            <v>n/a</v>
          </cell>
        </row>
        <row r="433">
          <cell r="A433" t="str">
            <v>SMAMLC05S</v>
          </cell>
          <cell r="B433" t="str">
            <v>SMA MLC Value Balanced 70</v>
          </cell>
          <cell r="C433" t="str">
            <v>n/a</v>
          </cell>
          <cell r="D433" t="str">
            <v>n/a</v>
          </cell>
          <cell r="E433" t="str">
            <v>n/a</v>
          </cell>
        </row>
        <row r="434">
          <cell r="A434" t="str">
            <v>SMAMLC06S</v>
          </cell>
          <cell r="B434" t="str">
            <v>SMA MLC Value Moderate 50</v>
          </cell>
          <cell r="C434" t="str">
            <v>n/a</v>
          </cell>
          <cell r="D434" t="str">
            <v>n/a</v>
          </cell>
          <cell r="E434" t="str">
            <v>n/a</v>
          </cell>
        </row>
        <row r="435">
          <cell r="A435" t="str">
            <v>SMAWTC01S</v>
          </cell>
          <cell r="B435" t="str">
            <v>Wealthtrac Balanced</v>
          </cell>
          <cell r="C435" t="str">
            <v>n/a</v>
          </cell>
          <cell r="D435" t="str">
            <v>n/a</v>
          </cell>
          <cell r="E435" t="str">
            <v>n/a</v>
          </cell>
        </row>
        <row r="436">
          <cell r="A436" t="str">
            <v>SMAWTC02S</v>
          </cell>
          <cell r="B436" t="str">
            <v>Wealthtrac Conservative</v>
          </cell>
          <cell r="C436" t="str">
            <v>n/a</v>
          </cell>
          <cell r="D436" t="str">
            <v>n/a</v>
          </cell>
          <cell r="E436" t="str">
            <v>n/a</v>
          </cell>
        </row>
        <row r="437">
          <cell r="A437" t="str">
            <v>SMAWTC03S</v>
          </cell>
          <cell r="B437" t="str">
            <v>Wealthtrac Growth</v>
          </cell>
          <cell r="C437" t="str">
            <v>n/a</v>
          </cell>
          <cell r="D437" t="str">
            <v>n/a</v>
          </cell>
          <cell r="E437" t="str">
            <v>n/a</v>
          </cell>
        </row>
        <row r="438">
          <cell r="A438" t="str">
            <v>SMAWTC04S</v>
          </cell>
          <cell r="B438" t="str">
            <v xml:space="preserve">Wealthtrac High Growth </v>
          </cell>
          <cell r="C438" t="str">
            <v>n/a</v>
          </cell>
          <cell r="D438" t="str">
            <v>n/a</v>
          </cell>
          <cell r="E438" t="str">
            <v>n/a</v>
          </cell>
        </row>
        <row r="439">
          <cell r="A439" t="str">
            <v>SMAWTC05S</v>
          </cell>
          <cell r="B439" t="str">
            <v xml:space="preserve">Wealthtrac Moderate </v>
          </cell>
          <cell r="C439" t="str">
            <v>n/a</v>
          </cell>
          <cell r="D439" t="str">
            <v>n/a</v>
          </cell>
          <cell r="E439" t="str">
            <v>n/a</v>
          </cell>
        </row>
        <row r="440">
          <cell r="A440" t="str">
            <v>SOL0001AU</v>
          </cell>
          <cell r="B440" t="str">
            <v>Solaris Core Australian Equity Fund PA</v>
          </cell>
          <cell r="C440">
            <v>0.3</v>
          </cell>
          <cell r="D440">
            <v>0.3</v>
          </cell>
          <cell r="E440">
            <v>6.0000000000000001E-3</v>
          </cell>
        </row>
        <row r="441">
          <cell r="A441" t="str">
            <v>SSB0026AU</v>
          </cell>
          <cell r="B441" t="str">
            <v>Legg Mason Martin Currie Real Income Fund Class A</v>
          </cell>
          <cell r="C441">
            <v>0.1</v>
          </cell>
          <cell r="D441">
            <v>0.1</v>
          </cell>
          <cell r="E441">
            <v>2E-3</v>
          </cell>
        </row>
        <row r="442">
          <cell r="A442" t="str">
            <v>SSB0122AU</v>
          </cell>
          <cell r="B442" t="str">
            <v xml:space="preserve">Legg Mason Western Asset Australian Bond Fund </v>
          </cell>
          <cell r="C442">
            <v>0.05</v>
          </cell>
          <cell r="D442">
            <v>0.05</v>
          </cell>
          <cell r="E442">
            <v>1E-3</v>
          </cell>
        </row>
        <row r="443">
          <cell r="A443" t="str">
            <v>SSB0128AU</v>
          </cell>
          <cell r="B443" t="str">
            <v>Legg Mason Martin Currie Property Securities Trust</v>
          </cell>
          <cell r="C443" t="e">
            <v>#N/A</v>
          </cell>
          <cell r="D443" t="e">
            <v>#N/A</v>
          </cell>
          <cell r="E443" t="e">
            <v>#N/A</v>
          </cell>
        </row>
        <row r="444">
          <cell r="A444" t="str">
            <v>SST0013AU</v>
          </cell>
          <cell r="B444" t="str">
            <v>State Street International Equities Index Trust</v>
          </cell>
          <cell r="C444">
            <v>7.0000000000000007E-2</v>
          </cell>
          <cell r="D444">
            <v>0.04</v>
          </cell>
          <cell r="E444">
            <v>1.1000000000000001E-3</v>
          </cell>
        </row>
        <row r="445">
          <cell r="A445" t="str">
            <v>SST0048AU</v>
          </cell>
          <cell r="B445" t="str">
            <v xml:space="preserve">State Street Australian Equity Fund </v>
          </cell>
          <cell r="C445">
            <v>0.2</v>
          </cell>
          <cell r="D445">
            <v>0.2</v>
          </cell>
          <cell r="E445">
            <v>4.0000000000000001E-3</v>
          </cell>
        </row>
        <row r="446">
          <cell r="A446" t="str">
            <v>SST0050AU</v>
          </cell>
          <cell r="B446" t="str">
            <v>State Street Global Equity Fund</v>
          </cell>
          <cell r="C446">
            <v>0.09</v>
          </cell>
          <cell r="D446">
            <v>0.06</v>
          </cell>
          <cell r="E446">
            <v>1.5E-3</v>
          </cell>
        </row>
        <row r="447">
          <cell r="A447" t="str">
            <v>SST0057AU</v>
          </cell>
          <cell r="B447" t="str">
            <v>State Street Climate ESG International Equity</v>
          </cell>
          <cell r="C447">
            <v>7.0000000000000007E-2</v>
          </cell>
          <cell r="D447">
            <v>0.04</v>
          </cell>
          <cell r="E447">
            <v>1.1000000000000001E-3</v>
          </cell>
        </row>
        <row r="448">
          <cell r="A448" t="str">
            <v>STL0101AU</v>
          </cell>
          <cell r="B448" t="str">
            <v>Sandhurst IML Industrial Share Fund</v>
          </cell>
          <cell r="C448">
            <v>0.25</v>
          </cell>
          <cell r="D448">
            <v>0.25</v>
          </cell>
          <cell r="E448">
            <v>5.0000000000000001E-3</v>
          </cell>
        </row>
        <row r="449">
          <cell r="A449" t="str">
            <v>SWI1413AU</v>
          </cell>
          <cell r="B449" t="str">
            <v>WCM Quality Global Growth (Managed Fund)</v>
          </cell>
          <cell r="C449">
            <v>0.3</v>
          </cell>
          <cell r="D449">
            <v>0.3</v>
          </cell>
          <cell r="E449">
            <v>6.0000000000000001E-3</v>
          </cell>
        </row>
        <row r="450">
          <cell r="A450" t="str">
            <v>SWI4949AU</v>
          </cell>
          <cell r="B450" t="str">
            <v>WCM Quality Global Growth (Managed Fund) Class B (hedged)</v>
          </cell>
          <cell r="C450">
            <v>0.3</v>
          </cell>
          <cell r="D450">
            <v>0.3</v>
          </cell>
          <cell r="E450">
            <v>6.0000000000000001E-3</v>
          </cell>
        </row>
        <row r="451">
          <cell r="A451" t="str">
            <v>TGP0008AU</v>
          </cell>
          <cell r="B451" t="str">
            <v>ClearBridge RARE Infrastructure Value Fund - Hedged</v>
          </cell>
          <cell r="E451">
            <v>2E-3</v>
          </cell>
        </row>
        <row r="452">
          <cell r="A452" t="str">
            <v>TGP0034AU</v>
          </cell>
          <cell r="B452" t="str">
            <v>ClearBridge RARE Infrastructure Value Fund - Unhedged</v>
          </cell>
          <cell r="C452">
            <v>0.1</v>
          </cell>
          <cell r="D452">
            <v>0.1</v>
          </cell>
          <cell r="E452">
            <v>2E-3</v>
          </cell>
        </row>
        <row r="453">
          <cell r="A453" t="str">
            <v>TYN0028AU</v>
          </cell>
          <cell r="B453" t="str">
            <v>Nikko AM Australian Share Wholesale Fund</v>
          </cell>
          <cell r="C453">
            <v>0.2</v>
          </cell>
          <cell r="D453">
            <v>0.2</v>
          </cell>
          <cell r="E453">
            <v>4.0000000000000001E-3</v>
          </cell>
        </row>
        <row r="454">
          <cell r="A454" t="str">
            <v>TYN0104AU</v>
          </cell>
          <cell r="B454" t="str">
            <v>Nikko AM Australian Bond Fund</v>
          </cell>
          <cell r="C454">
            <v>0.05</v>
          </cell>
          <cell r="D454">
            <v>0.05</v>
          </cell>
          <cell r="E454">
            <v>1E-3</v>
          </cell>
        </row>
        <row r="455">
          <cell r="A455" t="str">
            <v>UBS0003AU</v>
          </cell>
          <cell r="B455" t="str">
            <v>UBS Income Solution Fund</v>
          </cell>
          <cell r="C455">
            <v>0.1</v>
          </cell>
          <cell r="D455">
            <v>0.2</v>
          </cell>
          <cell r="E455">
            <v>3.0000000000000005E-3</v>
          </cell>
        </row>
        <row r="456">
          <cell r="A456" t="str">
            <v>UFM0051AU</v>
          </cell>
          <cell r="B456" t="str">
            <v>IOOF MultiMix Moderate Growth Trust</v>
          </cell>
          <cell r="C456">
            <v>0.08</v>
          </cell>
          <cell r="D456">
            <v>0.08</v>
          </cell>
          <cell r="E456">
            <v>1.6000000000000001E-3</v>
          </cell>
        </row>
        <row r="457">
          <cell r="A457" t="str">
            <v>VAN0001AU</v>
          </cell>
          <cell r="B457" t="str">
            <v>Vanguard Australian Fixed Interest Index Fund</v>
          </cell>
          <cell r="C457">
            <v>0.08</v>
          </cell>
          <cell r="D457">
            <v>0.08</v>
          </cell>
          <cell r="E457">
            <v>1.6000000000000001E-3</v>
          </cell>
        </row>
        <row r="458">
          <cell r="A458" t="str">
            <v>VAN0002AU</v>
          </cell>
          <cell r="B458" t="str">
            <v>Vanguard Australian Shares Index Fund</v>
          </cell>
          <cell r="C458">
            <v>0.05</v>
          </cell>
          <cell r="D458">
            <v>0.05</v>
          </cell>
          <cell r="E458">
            <v>1E-3</v>
          </cell>
        </row>
        <row r="459">
          <cell r="A459" t="str">
            <v>VAN0003AU</v>
          </cell>
          <cell r="B459" t="str">
            <v>Vanguard International Shares Index Fund</v>
          </cell>
          <cell r="C459">
            <v>0.06</v>
          </cell>
          <cell r="D459">
            <v>0.06</v>
          </cell>
          <cell r="E459">
            <v>1.1999999999999999E-3</v>
          </cell>
        </row>
        <row r="460">
          <cell r="A460" t="str">
            <v>VAN0004AU</v>
          </cell>
          <cell r="B460" t="str">
            <v>Vanguard Australian Property Securities Index Fund</v>
          </cell>
          <cell r="C460">
            <v>0.06</v>
          </cell>
          <cell r="D460">
            <v>0.06</v>
          </cell>
          <cell r="E460">
            <v>1.1999999999999999E-3</v>
          </cell>
        </row>
        <row r="461">
          <cell r="A461" t="str">
            <v>VAN0005AU</v>
          </cell>
          <cell r="B461" t="str">
            <v>Vanguard Emerging Markets Shares Index Fund</v>
          </cell>
          <cell r="C461">
            <v>0.22</v>
          </cell>
          <cell r="D461">
            <v>0.22</v>
          </cell>
          <cell r="E461">
            <v>4.4000000000000003E-3</v>
          </cell>
        </row>
        <row r="462">
          <cell r="A462" t="str">
            <v>VAN0018AU</v>
          </cell>
          <cell r="B462" t="str">
            <v>Vanguard International Property Securities Index Fund</v>
          </cell>
          <cell r="C462">
            <v>7.0000000000000007E-2</v>
          </cell>
          <cell r="D462">
            <v>7.0000000000000007E-2</v>
          </cell>
          <cell r="E462">
            <v>1.4000000000000002E-3</v>
          </cell>
        </row>
        <row r="463">
          <cell r="A463" t="str">
            <v>VAN0019AU</v>
          </cell>
          <cell r="B463" t="str">
            <v>Vanguard International Property Securities Index Fund (Hedged)</v>
          </cell>
          <cell r="C463">
            <v>0.08</v>
          </cell>
          <cell r="D463">
            <v>0.08</v>
          </cell>
          <cell r="E463">
            <v>1.6000000000000001E-3</v>
          </cell>
        </row>
        <row r="464">
          <cell r="A464" t="str">
            <v>VAN0020AU</v>
          </cell>
          <cell r="B464" t="str">
            <v>Vanguard Cash Reserve Fund</v>
          </cell>
          <cell r="C464">
            <v>0</v>
          </cell>
          <cell r="D464">
            <v>0</v>
          </cell>
          <cell r="E464">
            <v>0</v>
          </cell>
        </row>
        <row r="465">
          <cell r="A465" t="str">
            <v>VAN0021AU</v>
          </cell>
          <cell r="B465" t="str">
            <v>Vanguard International Small Companies Index Fund</v>
          </cell>
          <cell r="C465">
            <v>0.12</v>
          </cell>
          <cell r="D465">
            <v>0.12</v>
          </cell>
          <cell r="E465">
            <v>2.3999999999999998E-3</v>
          </cell>
        </row>
        <row r="466">
          <cell r="A466" t="str">
            <v>VAN0022AU</v>
          </cell>
          <cell r="B466" t="str">
            <v>Vanguard International Small Companies Index Fund (Hedged)</v>
          </cell>
          <cell r="C466">
            <v>0.15</v>
          </cell>
          <cell r="D466">
            <v>0.15</v>
          </cell>
          <cell r="E466">
            <v>3.0000000000000001E-3</v>
          </cell>
        </row>
        <row r="467">
          <cell r="A467" t="str">
            <v>VAN0024AU</v>
          </cell>
          <cell r="B467" t="str">
            <v>Vanguard Global Infrastructure Index Fund (Hedged) </v>
          </cell>
          <cell r="C467">
            <v>7.0000000000000007E-2</v>
          </cell>
          <cell r="D467">
            <v>7.0000000000000007E-2</v>
          </cell>
          <cell r="E467">
            <v>1.4000000000000002E-3</v>
          </cell>
        </row>
        <row r="468">
          <cell r="A468" t="str">
            <v>VAN0042AU</v>
          </cell>
          <cell r="B468" t="str">
            <v>Vanguard Diversified Bond Index Fund</v>
          </cell>
          <cell r="C468">
            <v>0.1</v>
          </cell>
          <cell r="D468">
            <v>0.1</v>
          </cell>
          <cell r="E468">
            <v>2E-3</v>
          </cell>
        </row>
        <row r="469">
          <cell r="A469" t="str">
            <v>VAN0102AU</v>
          </cell>
          <cell r="B469" t="str">
            <v>Vanguard Short Term Fixed Interest Fund</v>
          </cell>
          <cell r="C469">
            <v>0.02</v>
          </cell>
          <cell r="D469">
            <v>0.02</v>
          </cell>
          <cell r="E469">
            <v>4.0000000000000002E-4</v>
          </cell>
        </row>
        <row r="470">
          <cell r="A470" t="str">
            <v>VAN0103AU</v>
          </cell>
          <cell r="B470" t="str">
            <v>Vanguard International Fixed Interest Index Fund (Hedged)</v>
          </cell>
          <cell r="C470">
            <v>0.06</v>
          </cell>
          <cell r="D470">
            <v>0.06</v>
          </cell>
          <cell r="E470">
            <v>1.1999999999999999E-3</v>
          </cell>
        </row>
        <row r="471">
          <cell r="A471" t="str">
            <v>VAN0104AU</v>
          </cell>
          <cell r="B471" t="str">
            <v>Vanguard Australian Shares High Yield Fund</v>
          </cell>
          <cell r="C471">
            <v>0.05</v>
          </cell>
          <cell r="D471">
            <v>0.05</v>
          </cell>
          <cell r="E471">
            <v>1E-3</v>
          </cell>
        </row>
        <row r="472">
          <cell r="A472" t="str">
            <v>VAN0105AU</v>
          </cell>
          <cell r="B472" t="str">
            <v>Vanguard International Shares Index Fund (Hedged)</v>
          </cell>
          <cell r="C472">
            <v>7.0000000000000007E-2</v>
          </cell>
          <cell r="D472">
            <v>7.0000000000000007E-2</v>
          </cell>
          <cell r="E472">
            <v>1.4000000000000002E-3</v>
          </cell>
        </row>
        <row r="473">
          <cell r="A473" t="str">
            <v>VAN0106AU</v>
          </cell>
          <cell r="B473" t="str">
            <v>Vanguard International Credit Securities Index Fund (Hedged)</v>
          </cell>
          <cell r="C473">
            <v>0.15</v>
          </cell>
          <cell r="D473">
            <v>0.15</v>
          </cell>
          <cell r="E473">
            <v>3.0000000000000001E-3</v>
          </cell>
        </row>
        <row r="474">
          <cell r="A474" t="str">
            <v>VAN0108AU</v>
          </cell>
          <cell r="B474" t="str">
            <v>Vanguard Balanced Index Fund</v>
          </cell>
          <cell r="C474">
            <v>0.1</v>
          </cell>
          <cell r="D474">
            <v>0.1</v>
          </cell>
          <cell r="E474">
            <v>2E-3</v>
          </cell>
        </row>
        <row r="475">
          <cell r="A475" t="str">
            <v>VAN0109AU</v>
          </cell>
          <cell r="B475" t="str">
            <v>Vanguard Conservative Index Fund</v>
          </cell>
          <cell r="C475">
            <v>0.1</v>
          </cell>
          <cell r="D475">
            <v>0.1</v>
          </cell>
          <cell r="E475">
            <v>2E-3</v>
          </cell>
        </row>
        <row r="476">
          <cell r="A476" t="str">
            <v>VAN0110AU</v>
          </cell>
          <cell r="B476" t="str">
            <v>Vanguard Growth Index Fund</v>
          </cell>
          <cell r="C476">
            <v>0.09</v>
          </cell>
          <cell r="D476">
            <v>0.09</v>
          </cell>
          <cell r="E476">
            <v>1.8E-3</v>
          </cell>
        </row>
        <row r="477">
          <cell r="A477" t="str">
            <v>VAN0111AU</v>
          </cell>
          <cell r="B477" t="str">
            <v>Vanguard High Growth Index Fund</v>
          </cell>
          <cell r="C477">
            <v>0.08</v>
          </cell>
          <cell r="D477">
            <v>0.08</v>
          </cell>
          <cell r="E477">
            <v>1.6000000000000001E-3</v>
          </cell>
        </row>
        <row r="478">
          <cell r="A478" t="str">
            <v>VEN0009AU</v>
          </cell>
          <cell r="B478" t="str">
            <v>Ventura High Growth 100 Fund</v>
          </cell>
          <cell r="C478">
            <v>0.13</v>
          </cell>
          <cell r="D478">
            <v>0.12</v>
          </cell>
          <cell r="E478">
            <v>2.5000000000000001E-3</v>
          </cell>
        </row>
        <row r="479">
          <cell r="A479" t="str">
            <v>VEN0027AU</v>
          </cell>
          <cell r="B479" t="str">
            <v xml:space="preserve">Ventura Growth 70 Fund Class A </v>
          </cell>
          <cell r="C479">
            <v>0.12</v>
          </cell>
          <cell r="D479">
            <v>0.12</v>
          </cell>
          <cell r="E479">
            <v>2.3999999999999998E-3</v>
          </cell>
        </row>
        <row r="480">
          <cell r="A480" t="str">
            <v>VEN0028AU</v>
          </cell>
          <cell r="B480" t="str">
            <v xml:space="preserve">Ventura Diversified 50 Fund Class A </v>
          </cell>
          <cell r="C480">
            <v>0.11</v>
          </cell>
          <cell r="D480">
            <v>0.11</v>
          </cell>
          <cell r="E480">
            <v>2.2000000000000001E-3</v>
          </cell>
        </row>
        <row r="481">
          <cell r="A481" t="str">
            <v>VEN0029AU</v>
          </cell>
          <cell r="B481" t="str">
            <v xml:space="preserve">Ventura Conservative Fund Class A </v>
          </cell>
          <cell r="C481">
            <v>0.11</v>
          </cell>
          <cell r="D481">
            <v>0.11</v>
          </cell>
          <cell r="E481">
            <v>2.2000000000000001E-3</v>
          </cell>
        </row>
        <row r="482">
          <cell r="A482" t="str">
            <v>WFS0547AU</v>
          </cell>
          <cell r="B482" t="str">
            <v>Talaria Global Equity Fund - Hedged</v>
          </cell>
          <cell r="C482">
            <v>0.25</v>
          </cell>
          <cell r="D482">
            <v>0.25</v>
          </cell>
          <cell r="E482">
            <v>5.0000000000000001E-3</v>
          </cell>
        </row>
        <row r="483">
          <cell r="A483" t="str">
            <v>WHT0008AU</v>
          </cell>
          <cell r="B483" t="str">
            <v>Spheria Australian Smaller Companies Fund</v>
          </cell>
          <cell r="C483">
            <v>0.3</v>
          </cell>
          <cell r="D483">
            <v>0.3</v>
          </cell>
          <cell r="E483">
            <v>6.0000000000000001E-3</v>
          </cell>
        </row>
        <row r="484">
          <cell r="A484" t="str">
            <v>WHT0012AU</v>
          </cell>
          <cell r="B484" t="str">
            <v>Solaris Core Australian Equity Fund</v>
          </cell>
          <cell r="C484">
            <v>0.3</v>
          </cell>
          <cell r="D484">
            <v>0.3</v>
          </cell>
          <cell r="E484">
            <v>6.0000000000000001E-3</v>
          </cell>
        </row>
        <row r="485">
          <cell r="A485" t="str">
            <v>WHT0015AU</v>
          </cell>
          <cell r="B485" t="str">
            <v>Resolution Capital Global Property Securities Fund</v>
          </cell>
          <cell r="C485">
            <v>0.2</v>
          </cell>
          <cell r="D485">
            <v>0.2</v>
          </cell>
          <cell r="E485">
            <v>4.0000000000000001E-3</v>
          </cell>
        </row>
        <row r="486">
          <cell r="A486" t="str">
            <v>WHT0039AU</v>
          </cell>
          <cell r="B486" t="str">
            <v>Plato Australian Shares Income Fund</v>
          </cell>
          <cell r="C486">
            <v>0.2</v>
          </cell>
          <cell r="D486">
            <v>0.2</v>
          </cell>
          <cell r="E486">
            <v>4.0000000000000001E-3</v>
          </cell>
        </row>
        <row r="487">
          <cell r="A487" t="str">
            <v>WHT8435AU</v>
          </cell>
          <cell r="B487" t="str">
            <v>Hyperion Global Growth Companies Fund - Class B</v>
          </cell>
          <cell r="C487">
            <v>0.3</v>
          </cell>
          <cell r="D487">
            <v>0.3</v>
          </cell>
          <cell r="E487">
            <v>6.0000000000000001E-3</v>
          </cell>
        </row>
        <row r="488">
          <cell r="A488" t="str">
            <v>WPC0012AU</v>
          </cell>
          <cell r="B488" t="str">
            <v>IOOF Specialist Property Fund3 </v>
          </cell>
          <cell r="C488">
            <v>0.1</v>
          </cell>
          <cell r="D488">
            <v>0.2</v>
          </cell>
          <cell r="E488">
            <v>3.0000000000000005E-3</v>
          </cell>
        </row>
        <row r="489">
          <cell r="A489" t="str">
            <v>YOC0100AU</v>
          </cell>
          <cell r="B489" t="str">
            <v>Australian Unity Wholesale Property Income Fund</v>
          </cell>
          <cell r="C489">
            <v>0.8</v>
          </cell>
          <cell r="D489">
            <v>0.2</v>
          </cell>
          <cell r="E489">
            <v>0.01</v>
          </cell>
        </row>
        <row r="490">
          <cell r="A490" t="str">
            <v>ZUR0059AU</v>
          </cell>
          <cell r="B490" t="str">
            <v>Zurich Investments Managed Growth Fund</v>
          </cell>
          <cell r="C490">
            <v>0.1</v>
          </cell>
          <cell r="D490">
            <v>0.1</v>
          </cell>
          <cell r="E490">
            <v>2E-3</v>
          </cell>
        </row>
        <row r="491">
          <cell r="A491" t="str">
            <v>ZUR0061AU</v>
          </cell>
          <cell r="B491" t="str">
            <v>Zurich Investments Global Thematic Share Fund</v>
          </cell>
          <cell r="C491">
            <v>0.04</v>
          </cell>
          <cell r="D491">
            <v>0.04</v>
          </cell>
          <cell r="E491">
            <v>8.0000000000000004E-4</v>
          </cell>
        </row>
        <row r="492">
          <cell r="A492" t="str">
            <v>ZUR0064AU</v>
          </cell>
          <cell r="B492" t="str">
            <v>Zurich Investments Australian Property Securities Fund</v>
          </cell>
          <cell r="C492">
            <v>0.3</v>
          </cell>
          <cell r="D492">
            <v>0.3</v>
          </cell>
          <cell r="E492">
            <v>6.0000000000000001E-3</v>
          </cell>
        </row>
        <row r="493">
          <cell r="A493" t="str">
            <v>ZUR0197AU</v>
          </cell>
          <cell r="B493" t="str">
            <v>Zurich Wholesale Super Australian Property Securities Fund</v>
          </cell>
          <cell r="E493" t="str">
            <v>n/a</v>
          </cell>
        </row>
        <row r="494">
          <cell r="A494" t="str">
            <v>ZUR0209AU</v>
          </cell>
          <cell r="B494" t="str">
            <v>Zurich Wholesale Super Managed Growth Fund</v>
          </cell>
          <cell r="C494">
            <v>0</v>
          </cell>
          <cell r="D494">
            <v>0</v>
          </cell>
          <cell r="E494">
            <v>0</v>
          </cell>
        </row>
        <row r="495">
          <cell r="A495" t="str">
            <v>ZUR0517AU</v>
          </cell>
          <cell r="B495" t="str">
            <v>Zurich Investments Hedged Global Thematic Share Fund</v>
          </cell>
          <cell r="C495">
            <v>0.04</v>
          </cell>
          <cell r="D495">
            <v>0.04</v>
          </cell>
          <cell r="E495">
            <v>8.0000000000000004E-4</v>
          </cell>
        </row>
        <row r="496">
          <cell r="A496" t="str">
            <v>ZUR0518AU</v>
          </cell>
          <cell r="B496" t="str">
            <v>Zurich Investments Unhedged Global Thematic Share Fund</v>
          </cell>
          <cell r="C496">
            <v>0.04</v>
          </cell>
          <cell r="D496">
            <v>0.04</v>
          </cell>
          <cell r="E496">
            <v>8.0000000000000004E-4</v>
          </cell>
        </row>
        <row r="497">
          <cell r="A497" t="str">
            <v>ZUR0580AU</v>
          </cell>
          <cell r="B497" t="str">
            <v xml:space="preserve">Zurich Investments Global Growth Share Fund </v>
          </cell>
          <cell r="C497">
            <v>0.03</v>
          </cell>
          <cell r="D497">
            <v>0.03</v>
          </cell>
          <cell r="E497">
            <v>5.9999999999999995E-4</v>
          </cell>
        </row>
        <row r="498">
          <cell r="A498" t="str">
            <v>CIM0008AU</v>
          </cell>
          <cell r="B498" t="str">
            <v>Capital Group New Perspective Fund Hedged (AU)</v>
          </cell>
          <cell r="C498">
            <v>0</v>
          </cell>
          <cell r="D498">
            <v>0</v>
          </cell>
          <cell r="E498">
            <v>0</v>
          </cell>
        </row>
        <row r="499">
          <cell r="A499" t="str">
            <v>BFL3333AU</v>
          </cell>
          <cell r="B499" t="str">
            <v>Quay Global Real Estate Fund (AUD Hedged)</v>
          </cell>
          <cell r="C499">
            <v>0.2</v>
          </cell>
          <cell r="D499">
            <v>0.2</v>
          </cell>
          <cell r="E499">
            <v>4.0000000000000001E-3</v>
          </cell>
        </row>
        <row r="500">
          <cell r="A500" t="str">
            <v>OPS7755AU</v>
          </cell>
          <cell r="B500" t="str">
            <v>Chester High Conviction Fund</v>
          </cell>
          <cell r="C500">
            <v>0.3</v>
          </cell>
          <cell r="D500">
            <v>0.3</v>
          </cell>
          <cell r="E500">
            <v>6.0000000000000001E-3</v>
          </cell>
        </row>
        <row r="501">
          <cell r="A501" t="str">
            <v>WHT7794AU</v>
          </cell>
          <cell r="B501" t="str">
            <v>Firetrail S3 Global Opportunities Fund</v>
          </cell>
          <cell r="C501">
            <v>0.15</v>
          </cell>
          <cell r="D501">
            <v>0.15</v>
          </cell>
          <cell r="E501">
            <v>3.0000000000000001E-3</v>
          </cell>
        </row>
        <row r="502">
          <cell r="A502" t="str">
            <v>EVO2608AU</v>
          </cell>
          <cell r="B502" t="str">
            <v>Metrics Direct Income Fund</v>
          </cell>
          <cell r="C502">
            <v>0</v>
          </cell>
          <cell r="D502">
            <v>0</v>
          </cell>
          <cell r="E502">
            <v>0</v>
          </cell>
        </row>
        <row r="503">
          <cell r="A503" t="str">
            <v>GSF0874AU</v>
          </cell>
          <cell r="B503" t="str">
            <v>Munro Global Growth Small &amp; Mid Cap Fund</v>
          </cell>
          <cell r="C503">
            <v>0.15</v>
          </cell>
          <cell r="D503">
            <v>0.15</v>
          </cell>
          <cell r="E503">
            <v>3.0000000000000001E-3</v>
          </cell>
        </row>
        <row r="504">
          <cell r="A504" t="str">
            <v>BLK1918AU</v>
          </cell>
          <cell r="B504" t="str">
            <v>BlackRock Balanced Multi-Index Fund - Class D Units</v>
          </cell>
          <cell r="C504">
            <v>0.08</v>
          </cell>
          <cell r="D504">
            <v>0.08</v>
          </cell>
          <cell r="E504">
            <v>1.6000000000000001E-3</v>
          </cell>
        </row>
        <row r="505">
          <cell r="A505" t="str">
            <v>BLK9560AU</v>
          </cell>
          <cell r="B505" t="str">
            <v>BlackRock Growth Multi-Index Fund - Class D Units</v>
          </cell>
          <cell r="C505">
            <v>0.08</v>
          </cell>
          <cell r="D505">
            <v>0.08</v>
          </cell>
          <cell r="E505">
            <v>1.6000000000000001E-3</v>
          </cell>
        </row>
        <row r="506">
          <cell r="A506" t="str">
            <v>BLK1596AU</v>
          </cell>
          <cell r="B506" t="str">
            <v>BlackRock High Growth Multi-Index Fund - Class D Units</v>
          </cell>
          <cell r="C506">
            <v>0.09</v>
          </cell>
          <cell r="D506">
            <v>0.09</v>
          </cell>
          <cell r="E506">
            <v>1.8E-3</v>
          </cell>
        </row>
        <row r="507">
          <cell r="A507" t="str">
            <v>BLK3651AU</v>
          </cell>
          <cell r="B507" t="str">
            <v>BlackRock Moderate Multi-Index Fund - Class D Units</v>
          </cell>
          <cell r="C507">
            <v>7.0000000000000007E-2</v>
          </cell>
          <cell r="D507">
            <v>7.0000000000000007E-2</v>
          </cell>
          <cell r="E507">
            <v>1.4000000000000002E-3</v>
          </cell>
        </row>
      </sheetData>
      <sheetData sheetId="14">
        <row r="1">
          <cell r="A1" t="str">
            <v>APIR Code</v>
          </cell>
          <cell r="B1" t="str">
            <v>Fund Name</v>
          </cell>
          <cell r="C1" t="str">
            <v>Hard Coded Fee</v>
          </cell>
          <cell r="D1" t="str">
            <v>MSTAR FILE</v>
          </cell>
          <cell r="E1" t="str">
            <v>TOTAL INVESTMENT COSTS INCLUDING PERFORMANCE FEE VLOOKUP</v>
          </cell>
        </row>
        <row r="2">
          <cell r="A2" t="str">
            <v>A200</v>
          </cell>
          <cell r="B2" t="str">
            <v>BetaShares Australian 200 ETF</v>
          </cell>
          <cell r="C2">
            <v>4.0000000000000002E-4</v>
          </cell>
          <cell r="E2">
            <v>4.0000000000000002E-4</v>
          </cell>
        </row>
        <row r="3">
          <cell r="A3" t="str">
            <v>AAP0002AU</v>
          </cell>
          <cell r="B3" t="str">
            <v>Ausbil Australian Geared Equity Fund</v>
          </cell>
          <cell r="D3">
            <v>1.2E-2</v>
          </cell>
          <cell r="E3">
            <v>1.2E-2</v>
          </cell>
        </row>
        <row r="4">
          <cell r="A4" t="str">
            <v>AAP0007AU</v>
          </cell>
          <cell r="B4" t="str">
            <v>Ausbil MicroCap Fund</v>
          </cell>
          <cell r="D4">
            <v>1.2E-2</v>
          </cell>
          <cell r="E4">
            <v>1.21E-2</v>
          </cell>
        </row>
        <row r="5">
          <cell r="A5" t="str">
            <v>AAP0008AU</v>
          </cell>
          <cell r="B5" t="str">
            <v>Ausbil 130/30 Focus Fund</v>
          </cell>
          <cell r="D5">
            <v>0.01</v>
          </cell>
          <cell r="E5">
            <v>1.0700000000000001E-2</v>
          </cell>
        </row>
        <row r="6">
          <cell r="A6" t="str">
            <v>AAP3656AU</v>
          </cell>
          <cell r="B6" t="str">
            <v>Ausbil Active Dividend Income Fund - Wholesale Class</v>
          </cell>
          <cell r="D6">
            <v>8.5000000000000006E-3</v>
          </cell>
          <cell r="E6">
            <v>8.5000000000000006E-3</v>
          </cell>
        </row>
        <row r="7">
          <cell r="A7" t="str">
            <v>AAP0101AU</v>
          </cell>
          <cell r="B7" t="str">
            <v>Ausbil Balanced Fund</v>
          </cell>
          <cell r="D7">
            <v>9.3999999999999986E-3</v>
          </cell>
          <cell r="E7">
            <v>9.3999999999999986E-3</v>
          </cell>
        </row>
        <row r="8">
          <cell r="A8" t="str">
            <v>AAP0103AU</v>
          </cell>
          <cell r="B8" t="str">
            <v>Ausbil Australian Active Equity Fund</v>
          </cell>
          <cell r="D8">
            <v>9.0000000000000011E-3</v>
          </cell>
          <cell r="E8">
            <v>9.0000000000000011E-3</v>
          </cell>
        </row>
        <row r="9">
          <cell r="A9" t="str">
            <v>AAP0104AU</v>
          </cell>
          <cell r="B9" t="str">
            <v>Ausbil Australian Emerging Leader Fund</v>
          </cell>
          <cell r="D9">
            <v>8.5000000000000006E-3</v>
          </cell>
          <cell r="E9">
            <v>8.5000000000000006E-3</v>
          </cell>
        </row>
        <row r="10">
          <cell r="A10" t="str">
            <v>ACM0006AU</v>
          </cell>
          <cell r="B10" t="str">
            <v>AB Managed Volatility Equities Fund</v>
          </cell>
          <cell r="D10">
            <v>5.5000000000000005E-3</v>
          </cell>
          <cell r="E10">
            <v>5.5000000000000005E-3</v>
          </cell>
        </row>
        <row r="11">
          <cell r="A11" t="str">
            <v>ACM0009AU</v>
          </cell>
          <cell r="B11" t="str">
            <v xml:space="preserve">AB Global Equities Fund </v>
          </cell>
          <cell r="D11">
            <v>6.9999999999999993E-3</v>
          </cell>
          <cell r="E11">
            <v>6.9999999999999993E-3</v>
          </cell>
        </row>
        <row r="12">
          <cell r="A12" t="str">
            <v>ACP0007AU</v>
          </cell>
          <cell r="B12" t="str">
            <v>BAO Trust*</v>
          </cell>
          <cell r="C12" t="str">
            <v>n/a</v>
          </cell>
          <cell r="E12" t="str">
            <v>n/a</v>
          </cell>
        </row>
        <row r="13">
          <cell r="A13" t="str">
            <v>ADV0046AU</v>
          </cell>
          <cell r="B13" t="str">
            <v>Maple-Brown Abbott Australian Share Fund</v>
          </cell>
          <cell r="D13">
            <v>8.0000000000000002E-3</v>
          </cell>
          <cell r="E13">
            <v>8.0000000000000002E-3</v>
          </cell>
        </row>
        <row r="14">
          <cell r="A14" t="str">
            <v>ADV0066AU</v>
          </cell>
          <cell r="B14" t="str">
            <v>Maple-Brown Abbott Sharemarket^^</v>
          </cell>
          <cell r="C14">
            <v>8.2000000000000007E-3</v>
          </cell>
          <cell r="E14">
            <v>8.2000000000000007E-3</v>
          </cell>
        </row>
        <row r="15">
          <cell r="A15" t="str">
            <v>ADV0067AU</v>
          </cell>
          <cell r="B15" t="str">
            <v xml:space="preserve">Advance International Fixed Interest Multi Blend Fund - Wholesale Fund </v>
          </cell>
          <cell r="D15">
            <v>5.6999999999999993E-3</v>
          </cell>
          <cell r="E15">
            <v>5.6999999999999993E-3</v>
          </cell>
        </row>
        <row r="16">
          <cell r="A16" t="str">
            <v>AJF0003AU</v>
          </cell>
          <cell r="B16" t="str">
            <v>OnePath OA IP OnePath Tax Effective Income Trust</v>
          </cell>
          <cell r="D16">
            <v>1.24E-2</v>
          </cell>
          <cell r="E16">
            <v>1.24E-2</v>
          </cell>
        </row>
        <row r="17">
          <cell r="A17" t="str">
            <v>AJF0802AU</v>
          </cell>
          <cell r="B17" t="str">
            <v>OnePath Wholesale Balanced Trust</v>
          </cell>
          <cell r="D17">
            <v>9.7000000000000003E-3</v>
          </cell>
          <cell r="E17">
            <v>9.7999999999999997E-3</v>
          </cell>
        </row>
        <row r="18">
          <cell r="A18" t="str">
            <v>AJF0804AU</v>
          </cell>
          <cell r="B18" t="str">
            <v>OnePath Wholesale Australian Share Trust</v>
          </cell>
          <cell r="D18">
            <v>9.0000000000000011E-3</v>
          </cell>
          <cell r="E18">
            <v>9.0000000000000011E-3</v>
          </cell>
        </row>
        <row r="19">
          <cell r="A19" t="str">
            <v>AMP0255AU</v>
          </cell>
          <cell r="B19" t="str">
            <v>AMP Capital Listed Property Trusts - Class A^^</v>
          </cell>
          <cell r="D19">
            <v>8.8000000000000005E-3</v>
          </cell>
          <cell r="E19">
            <v>8.8000000000000005E-3</v>
          </cell>
        </row>
        <row r="20">
          <cell r="A20" t="str">
            <v>AMP0269AU</v>
          </cell>
          <cell r="B20" t="str">
            <v>AMP Capital Listed Property Trust Fund - Ord Class*</v>
          </cell>
          <cell r="D20">
            <v>5.5000000000000005E-3</v>
          </cell>
          <cell r="E20">
            <v>5.5000000000000005E-3</v>
          </cell>
        </row>
        <row r="21">
          <cell r="A21" t="str">
            <v>AMP0441AU</v>
          </cell>
          <cell r="B21" t="str">
            <v>AMP Capital Balanced Growth Fund - Class A units^^</v>
          </cell>
          <cell r="D21">
            <v>1.0700000000000001E-2</v>
          </cell>
          <cell r="E21">
            <v>1.0800000000000001E-2</v>
          </cell>
        </row>
        <row r="22">
          <cell r="A22" t="str">
            <v>AMP0557AU</v>
          </cell>
          <cell r="B22" t="str">
            <v>AMP Capital Corporate Bond Fund Class A Units</v>
          </cell>
          <cell r="D22">
            <v>5.6999999999999993E-3</v>
          </cell>
          <cell r="E22">
            <v>5.6999999999999993E-3</v>
          </cell>
        </row>
        <row r="23">
          <cell r="A23" t="str">
            <v>AMP0974AU</v>
          </cell>
          <cell r="B23" t="str">
            <v>AMP Capital Global Property Securities Fund Class A Units</v>
          </cell>
          <cell r="D23">
            <v>0.01</v>
          </cell>
          <cell r="E23">
            <v>0.01</v>
          </cell>
        </row>
        <row r="24">
          <cell r="A24" t="str">
            <v>AMP1015AU</v>
          </cell>
          <cell r="B24" t="str">
            <v>* AMP Capital Core Property Fund Class A Units</v>
          </cell>
          <cell r="D24">
            <v>1.3899999999999999E-2</v>
          </cell>
          <cell r="E24">
            <v>1.3899999999999999E-2</v>
          </cell>
        </row>
        <row r="25">
          <cell r="A25" t="str">
            <v>AMP1179AU</v>
          </cell>
          <cell r="B25" t="str">
            <v>AMP Capital Core Infrastructure Fund Class A Units</v>
          </cell>
          <cell r="D25">
            <v>1.0800000000000001E-2</v>
          </cell>
          <cell r="E25">
            <v>1.0800000000000001E-2</v>
          </cell>
        </row>
        <row r="26">
          <cell r="A26" t="str">
            <v>AMP1685AU</v>
          </cell>
          <cell r="B26" t="str">
            <v xml:space="preserve">AMP Capital Multi Asset Fund </v>
          </cell>
          <cell r="D26" t="e">
            <v>#N/A</v>
          </cell>
          <cell r="E26" t="e">
            <v>#N/A</v>
          </cell>
        </row>
        <row r="27">
          <cell r="A27" t="str">
            <v>ANT0005AU</v>
          </cell>
          <cell r="B27" t="str">
            <v>Altrinsic Global Equities Trust</v>
          </cell>
          <cell r="D27">
            <v>9.8999999999999991E-3</v>
          </cell>
          <cell r="E27">
            <v>9.8999999999999991E-3</v>
          </cell>
        </row>
        <row r="28">
          <cell r="A28" t="str">
            <v>ANZ0212AU</v>
          </cell>
          <cell r="B28" t="str">
            <v>OnePath Wholesale Diversified Fixed Interest Trust</v>
          </cell>
          <cell r="D28">
            <v>5.0000000000000001E-3</v>
          </cell>
          <cell r="E28">
            <v>5.1000000000000004E-3</v>
          </cell>
        </row>
        <row r="29">
          <cell r="A29" t="str">
            <v>APN0008AU</v>
          </cell>
          <cell r="B29" t="str">
            <v>APN AREIT Fund</v>
          </cell>
          <cell r="D29">
            <v>8.5000000000000006E-3</v>
          </cell>
          <cell r="E29">
            <v>8.5000000000000006E-3</v>
          </cell>
        </row>
        <row r="30">
          <cell r="A30" t="str">
            <v>ARO0006AU</v>
          </cell>
          <cell r="B30" t="str">
            <v>C Worldwide Global Equity Trust</v>
          </cell>
          <cell r="D30">
            <v>9.8999999999999991E-3</v>
          </cell>
          <cell r="E30">
            <v>9.8999999999999991E-3</v>
          </cell>
        </row>
        <row r="31">
          <cell r="A31" t="str">
            <v>ASC0001AU</v>
          </cell>
          <cell r="B31" t="str">
            <v>Smallco Investment Fund</v>
          </cell>
          <cell r="D31">
            <v>1.54E-2</v>
          </cell>
          <cell r="E31">
            <v>3.44E-2</v>
          </cell>
        </row>
        <row r="32">
          <cell r="A32" t="str">
            <v>ASIA</v>
          </cell>
          <cell r="B32" t="str">
            <v>BetaShares Asia Technology Tigers ETF</v>
          </cell>
          <cell r="C32">
            <v>6.7000000000000002E-3</v>
          </cell>
          <cell r="E32">
            <v>6.7000000000000002E-3</v>
          </cell>
        </row>
        <row r="33">
          <cell r="A33" t="str">
            <v>ATEC</v>
          </cell>
          <cell r="B33" t="str">
            <v xml:space="preserve">BetaShares S&amp;P/ASX Australian Technology </v>
          </cell>
          <cell r="C33">
            <v>4.7999999999999996E-3</v>
          </cell>
          <cell r="E33">
            <v>4.7999999999999996E-3</v>
          </cell>
        </row>
        <row r="34">
          <cell r="A34" t="str">
            <v>AUG0017AU</v>
          </cell>
          <cell r="B34" t="str">
            <v>Australian Ethical Balanced Trust</v>
          </cell>
          <cell r="D34">
            <v>9.0000000000000011E-3</v>
          </cell>
          <cell r="E34">
            <v>9.0000000000000011E-3</v>
          </cell>
        </row>
        <row r="35">
          <cell r="A35" t="str">
            <v>AUG0018AU</v>
          </cell>
          <cell r="B35" t="str">
            <v xml:space="preserve">Australian Ethical Australian Shares Fund </v>
          </cell>
          <cell r="D35">
            <v>1.4999999999999999E-2</v>
          </cell>
          <cell r="E35">
            <v>1.5099999999999999E-2</v>
          </cell>
        </row>
        <row r="36">
          <cell r="A36" t="str">
            <v>AUG0019AU</v>
          </cell>
          <cell r="B36" t="str">
            <v xml:space="preserve">Australian Ethical Diversified Shares Fund </v>
          </cell>
          <cell r="D36">
            <v>9.4999999999999998E-3</v>
          </cell>
          <cell r="E36">
            <v>9.4999999999999998E-3</v>
          </cell>
        </row>
        <row r="37">
          <cell r="A37" t="str">
            <v>AUMF</v>
          </cell>
          <cell r="B37" t="str">
            <v>iShares Edge MSCI Australia Multifactor ETF</v>
          </cell>
          <cell r="C37">
            <v>3.0000000000000001E-3</v>
          </cell>
          <cell r="E37">
            <v>3.0000000000000001E-3</v>
          </cell>
        </row>
        <row r="38">
          <cell r="A38" t="str">
            <v>AUS0112AU</v>
          </cell>
          <cell r="B38" t="str">
            <v>Australian Unity Healthcare Property Trust - Wholesale</v>
          </cell>
          <cell r="D38">
            <v>1.1000000000000001E-2</v>
          </cell>
          <cell r="E38">
            <v>1.1000000000000001E-2</v>
          </cell>
        </row>
        <row r="39">
          <cell r="A39" t="str">
            <v>AUS0030AU</v>
          </cell>
          <cell r="B39" t="str">
            <v>Platypus Australian Equities Fund</v>
          </cell>
          <cell r="D39">
            <v>8.8000000000000005E-3</v>
          </cell>
          <cell r="E39">
            <v>1.3000000000000001E-2</v>
          </cell>
        </row>
        <row r="40">
          <cell r="A40" t="str">
            <v>AUS0037AU</v>
          </cell>
          <cell r="B40" t="str">
            <v>Australian Unity Healthcare Property Trust (Class A Units)</v>
          </cell>
          <cell r="D40">
            <v>0</v>
          </cell>
          <cell r="E40">
            <v>0</v>
          </cell>
        </row>
        <row r="41">
          <cell r="A41" t="str">
            <v>AUS0071AU</v>
          </cell>
          <cell r="B41" t="str">
            <v>Altius Sustainable Bond Fund</v>
          </cell>
          <cell r="D41">
            <v>4.8999999999999998E-3</v>
          </cell>
          <cell r="E41">
            <v>4.8999999999999998E-3</v>
          </cell>
        </row>
        <row r="42">
          <cell r="A42" t="str">
            <v>AUST</v>
          </cell>
          <cell r="B42" t="str">
            <v xml:space="preserve">Betashares Managed Risk Australian Share Fund </v>
          </cell>
          <cell r="C42">
            <v>4.8999999999999998E-3</v>
          </cell>
          <cell r="E42">
            <v>4.8999999999999998E-3</v>
          </cell>
        </row>
        <row r="43">
          <cell r="A43" t="str">
            <v>AUX0021AU</v>
          </cell>
          <cell r="B43" t="str">
            <v>IOOF Cash Management Trust</v>
          </cell>
          <cell r="D43">
            <v>3.0000000000000001E-3</v>
          </cell>
          <cell r="E43">
            <v>3.0000000000000001E-3</v>
          </cell>
        </row>
        <row r="44">
          <cell r="A44" t="str">
            <v>BAR0811AU</v>
          </cell>
          <cell r="B44" t="str">
            <v>BlackRock Diversified ESG Stable Fund^</v>
          </cell>
          <cell r="D44">
            <v>6.9999999999999993E-3</v>
          </cell>
          <cell r="E44">
            <v>6.9999999999999993E-3</v>
          </cell>
        </row>
        <row r="45">
          <cell r="A45" t="str">
            <v>BAR0813AU</v>
          </cell>
          <cell r="B45" t="str">
            <v xml:space="preserve">BlackRock Diversified ESG Growth Fund </v>
          </cell>
          <cell r="D45">
            <v>8.0000000000000002E-3</v>
          </cell>
          <cell r="E45">
            <v>8.0000000000000002E-3</v>
          </cell>
        </row>
        <row r="46">
          <cell r="A46" t="str">
            <v>BAR0814AU</v>
          </cell>
          <cell r="B46" t="str">
            <v xml:space="preserve">BlackRock Advantage Australian Equity Fund </v>
          </cell>
          <cell r="D46">
            <v>2.8999999999999998E-3</v>
          </cell>
          <cell r="E46">
            <v>2.8999999999999998E-3</v>
          </cell>
        </row>
        <row r="47">
          <cell r="A47" t="str">
            <v>BAR0817AU</v>
          </cell>
          <cell r="B47" t="str">
            <v xml:space="preserve">BlackRock Advantage International Equity Fund </v>
          </cell>
          <cell r="D47">
            <v>5.0000000000000001E-3</v>
          </cell>
          <cell r="E47">
            <v>5.0000000000000001E-3</v>
          </cell>
        </row>
        <row r="48">
          <cell r="A48" t="str">
            <v>BCF0001AU</v>
          </cell>
          <cell r="B48" t="str">
            <v>Basis Yield Fund*</v>
          </cell>
          <cell r="C48" t="str">
            <v>n/a</v>
          </cell>
          <cell r="E48" t="str">
            <v>n/a</v>
          </cell>
        </row>
        <row r="49">
          <cell r="A49" t="str">
            <v>BCF0001BU</v>
          </cell>
          <cell r="B49" t="str">
            <v>Yield Alpha Sub-Trust-A$ Yield Fund Pref*</v>
          </cell>
          <cell r="C49" t="str">
            <v>n/a</v>
          </cell>
          <cell r="E49" t="str">
            <v>n/a</v>
          </cell>
        </row>
        <row r="50">
          <cell r="A50" t="str">
            <v>BCF0100AU</v>
          </cell>
          <cell r="B50" t="str">
            <v>Basis Aust-Rim Diversified Fund*</v>
          </cell>
          <cell r="C50" t="str">
            <v>n/a</v>
          </cell>
          <cell r="E50" t="str">
            <v>n/a</v>
          </cell>
        </row>
        <row r="51">
          <cell r="A51" t="str">
            <v>BCF0100BU</v>
          </cell>
          <cell r="B51" t="str">
            <v>Pac-Rim Sub Trust - A$ A-R Investor*</v>
          </cell>
          <cell r="C51" t="str">
            <v>n/a</v>
          </cell>
          <cell r="E51" t="str">
            <v>n/a</v>
          </cell>
        </row>
        <row r="52">
          <cell r="A52" t="str">
            <v>BFL0001AU</v>
          </cell>
          <cell r="B52" t="str">
            <v xml:space="preserve">Bennelong Australian Equity Fund </v>
          </cell>
          <cell r="D52">
            <v>9.8999999999999991E-3</v>
          </cell>
          <cell r="E52">
            <v>9.8999999999999991E-3</v>
          </cell>
        </row>
        <row r="53">
          <cell r="A53" t="str">
            <v>BFL0002AU</v>
          </cell>
          <cell r="B53" t="str">
            <v>Bennelong Concentrated Australian Equities Fund</v>
          </cell>
          <cell r="D53">
            <v>8.8999999999999999E-3</v>
          </cell>
          <cell r="E53">
            <v>1.5300000000000001E-2</v>
          </cell>
        </row>
        <row r="54">
          <cell r="A54" t="str">
            <v>BFL0004AU</v>
          </cell>
          <cell r="B54" t="str">
            <v xml:space="preserve">Bennelong Ex-20 Australian Equities Funds </v>
          </cell>
          <cell r="D54">
            <v>9.7999999999999997E-3</v>
          </cell>
          <cell r="E54">
            <v>1.7999999999999999E-2</v>
          </cell>
        </row>
        <row r="55">
          <cell r="A55" t="str">
            <v>BFL0010AU</v>
          </cell>
          <cell r="B55" t="str">
            <v xml:space="preserve">Bennelong Kardinia Absolute Return Fund </v>
          </cell>
          <cell r="D55">
            <v>1.9900000000000001E-2</v>
          </cell>
          <cell r="E55">
            <v>2.1700000000000001E-2</v>
          </cell>
        </row>
        <row r="56">
          <cell r="A56" t="str">
            <v>BFL0017AU</v>
          </cell>
          <cell r="B56" t="str">
            <v>Bennelong Twenty20 Australian Equities Fund</v>
          </cell>
          <cell r="D56">
            <v>4.4000000000000003E-3</v>
          </cell>
          <cell r="E56">
            <v>7.0000000000000001E-3</v>
          </cell>
        </row>
        <row r="57">
          <cell r="A57" t="str">
            <v>BFL0019AU</v>
          </cell>
          <cell r="B57" t="str">
            <v>4D Global Infrstructure Fund</v>
          </cell>
          <cell r="D57">
            <v>0.01</v>
          </cell>
          <cell r="E57">
            <v>1.0200000000000001E-2</v>
          </cell>
        </row>
        <row r="58">
          <cell r="A58" t="str">
            <v>BFL0020AU</v>
          </cell>
          <cell r="B58" t="str">
            <v xml:space="preserve">Quay Global Real Estate Fund </v>
          </cell>
          <cell r="D58">
            <v>8.6999999999999994E-3</v>
          </cell>
          <cell r="E58">
            <v>1.24E-2</v>
          </cell>
        </row>
        <row r="59">
          <cell r="A59" t="str">
            <v>BFL3779AU</v>
          </cell>
          <cell r="B59" t="str">
            <v>Bennelong Emerging Companies Fund</v>
          </cell>
          <cell r="D59">
            <v>1.2500000000000001E-2</v>
          </cell>
          <cell r="E59">
            <v>3.3599999999999998E-2</v>
          </cell>
        </row>
        <row r="60">
          <cell r="A60" t="str">
            <v>BGL0105AU</v>
          </cell>
          <cell r="B60" t="str">
            <v>iShares Australian Bond Index Fund</v>
          </cell>
          <cell r="D60">
            <v>2.2000000000000001E-3</v>
          </cell>
          <cell r="E60">
            <v>2.2000000000000001E-3</v>
          </cell>
        </row>
        <row r="61">
          <cell r="A61" t="str">
            <v>BGL0109AU</v>
          </cell>
          <cell r="B61" t="str">
            <v xml:space="preserve">BlackRock Advantage Hedged International Equity Fund </v>
          </cell>
          <cell r="D61">
            <v>5.3E-3</v>
          </cell>
          <cell r="E61">
            <v>5.3E-3</v>
          </cell>
        </row>
        <row r="62">
          <cell r="A62" t="str">
            <v>BILL</v>
          </cell>
          <cell r="B62" t="str">
            <v>iShares Core Cash ETF</v>
          </cell>
          <cell r="C62">
            <v>7.000000000000001E-4</v>
          </cell>
          <cell r="E62">
            <v>7.000000000000001E-4</v>
          </cell>
        </row>
        <row r="63">
          <cell r="A63" t="str">
            <v>BLK0001AU</v>
          </cell>
          <cell r="B63" t="str">
            <v>BlackRock Multi Opportunity Absolute Return Fund</v>
          </cell>
          <cell r="D63">
            <v>1.46E-2</v>
          </cell>
          <cell r="E63">
            <v>2.52E-2</v>
          </cell>
        </row>
        <row r="64">
          <cell r="A64" t="str">
            <v>BNT0003AU</v>
          </cell>
          <cell r="B64" t="str">
            <v>Hyperion Australian Growth Companies Fund</v>
          </cell>
          <cell r="D64">
            <v>9.4999999999999998E-3</v>
          </cell>
          <cell r="E64">
            <v>9.4999999999999998E-3</v>
          </cell>
        </row>
        <row r="65">
          <cell r="A65" t="str">
            <v>BNT0101AU</v>
          </cell>
          <cell r="B65" t="str">
            <v>Hyperion Small Growth Companies Fund</v>
          </cell>
          <cell r="D65">
            <v>1.2500000000000001E-2</v>
          </cell>
          <cell r="E65">
            <v>1.37E-2</v>
          </cell>
        </row>
        <row r="66">
          <cell r="A66" t="str">
            <v>BPF0029AU</v>
          </cell>
          <cell r="B66" t="str">
            <v>Bell Global Emerging Companies Fund</v>
          </cell>
          <cell r="D66">
            <v>1.34E-2</v>
          </cell>
          <cell r="E66">
            <v>1.34E-2</v>
          </cell>
        </row>
        <row r="67">
          <cell r="A67" t="str">
            <v>BTA0054AU</v>
          </cell>
          <cell r="B67" t="str">
            <v>Pendal Asian Share Fund</v>
          </cell>
          <cell r="D67">
            <v>1.1000000000000001E-2</v>
          </cell>
          <cell r="E67">
            <v>1.1000000000000001E-2</v>
          </cell>
        </row>
        <row r="68">
          <cell r="A68" t="str">
            <v>BTA0055AU</v>
          </cell>
          <cell r="B68" t="str">
            <v>Pendal Australian Equity Fund</v>
          </cell>
          <cell r="D68">
            <v>7.9000000000000008E-3</v>
          </cell>
          <cell r="E68">
            <v>7.9000000000000008E-3</v>
          </cell>
        </row>
        <row r="69">
          <cell r="A69" t="str">
            <v>BTA0056AU</v>
          </cell>
          <cell r="B69" t="str">
            <v>Pendal Concentrated Global Share Fund No.3</v>
          </cell>
          <cell r="D69">
            <v>9.0000000000000011E-3</v>
          </cell>
          <cell r="E69">
            <v>9.0000000000000011E-3</v>
          </cell>
        </row>
        <row r="70">
          <cell r="A70" t="str">
            <v>BTA0125AU</v>
          </cell>
          <cell r="B70" t="str">
            <v>Pendal Active Growth Fund</v>
          </cell>
          <cell r="D70">
            <v>9.4999999999999998E-3</v>
          </cell>
          <cell r="E70">
            <v>9.4999999999999998E-3</v>
          </cell>
        </row>
        <row r="71">
          <cell r="A71" t="str">
            <v>BTA0318AU</v>
          </cell>
          <cell r="B71" t="str">
            <v>Pendal Monthly Income Plus Fund</v>
          </cell>
          <cell r="D71">
            <v>6.5000000000000006E-3</v>
          </cell>
          <cell r="E71">
            <v>6.5000000000000006E-3</v>
          </cell>
        </row>
        <row r="72">
          <cell r="A72" t="str">
            <v>BTA0419AU</v>
          </cell>
          <cell r="B72" t="str">
            <v>Pendal Global  Emerging Markets Opportunities Fund</v>
          </cell>
          <cell r="D72">
            <v>1.18E-2</v>
          </cell>
          <cell r="E72">
            <v>1.18E-2</v>
          </cell>
        </row>
        <row r="73">
          <cell r="A73" t="str">
            <v>BTA0507AU</v>
          </cell>
          <cell r="B73" t="str">
            <v>Pendal Sustainable Australian Fixed Interest Fund</v>
          </cell>
          <cell r="D73">
            <v>4.0000000000000001E-3</v>
          </cell>
          <cell r="E73">
            <v>4.0000000000000001E-3</v>
          </cell>
        </row>
        <row r="74">
          <cell r="A74" t="str">
            <v>BTA0805AU</v>
          </cell>
          <cell r="B74" t="str">
            <v>Pendal Active Conservative Fund</v>
          </cell>
          <cell r="D74">
            <v>8.3000000000000001E-3</v>
          </cell>
          <cell r="E74">
            <v>8.3000000000000001E-3</v>
          </cell>
        </row>
        <row r="75">
          <cell r="A75" t="str">
            <v>CFM0404AU</v>
          </cell>
          <cell r="B75" t="str">
            <v>T. Rowe Price Australian Equity Fund</v>
          </cell>
          <cell r="D75">
            <v>9.1999999999999998E-3</v>
          </cell>
          <cell r="E75">
            <v>9.1999999999999998E-3</v>
          </cell>
        </row>
        <row r="76">
          <cell r="A76" t="str">
            <v>CHN5843AU</v>
          </cell>
          <cell r="B76" t="str">
            <v>CC Sage Capital Absolute Return Fund </v>
          </cell>
          <cell r="D76">
            <v>1.3899999999999999E-2</v>
          </cell>
          <cell r="E76">
            <v>2.7200000000000002E-2</v>
          </cell>
        </row>
        <row r="77">
          <cell r="A77" t="str">
            <v>CHN8862AU</v>
          </cell>
          <cell r="B77" t="str">
            <v>CC Sage Capital Equity Plus Fund</v>
          </cell>
          <cell r="D77">
            <v>8.8999999999999999E-3</v>
          </cell>
          <cell r="E77">
            <v>1.7599999999999998E-2</v>
          </cell>
        </row>
        <row r="78">
          <cell r="A78" t="str">
            <v>CIM0006AU</v>
          </cell>
          <cell r="B78" t="str">
            <v>Capital Group New Perspective Fund</v>
          </cell>
          <cell r="D78">
            <v>7.4999999999999997E-3</v>
          </cell>
          <cell r="E78">
            <v>7.4999999999999997E-3</v>
          </cell>
        </row>
        <row r="79">
          <cell r="A79" t="str">
            <v>CMI0105AU</v>
          </cell>
          <cell r="B79" t="str">
            <v>CFS Wholesale Indexed Property Securities</v>
          </cell>
          <cell r="D79">
            <v>3.2000000000000002E-3</v>
          </cell>
          <cell r="E79">
            <v>3.2000000000000002E-3</v>
          </cell>
        </row>
        <row r="80">
          <cell r="A80" t="str">
            <v>CNA0805AU</v>
          </cell>
          <cell r="B80" t="str">
            <v>INVESCO Wholesale Senior Secured Income Fund</v>
          </cell>
          <cell r="D80">
            <v>7.4999999999999997E-3</v>
          </cell>
          <cell r="E80">
            <v>7.4999999999999997E-3</v>
          </cell>
        </row>
        <row r="81">
          <cell r="A81" t="str">
            <v>CNA0811AU</v>
          </cell>
          <cell r="B81" t="str">
            <v>INVESCO Wholesale Australian Share Fund</v>
          </cell>
          <cell r="D81">
            <v>4.4000000000000003E-3</v>
          </cell>
          <cell r="E81">
            <v>4.4000000000000003E-3</v>
          </cell>
        </row>
        <row r="82">
          <cell r="A82" t="str">
            <v>CNA0812AU</v>
          </cell>
          <cell r="B82" t="str">
            <v>INVESCO Wholesale Australian Smaller Companies Fund</v>
          </cell>
          <cell r="D82">
            <v>5.5000000000000005E-3</v>
          </cell>
          <cell r="E82">
            <v>5.5000000000000005E-3</v>
          </cell>
        </row>
        <row r="83">
          <cell r="A83" t="str">
            <v>CRM0008AU</v>
          </cell>
          <cell r="B83" t="str">
            <v xml:space="preserve">Cromwell Phoenix Property Securities Fund </v>
          </cell>
          <cell r="D83">
            <v>9.5999999999999992E-3</v>
          </cell>
          <cell r="E83">
            <v>9.5999999999999992E-3</v>
          </cell>
        </row>
        <row r="84">
          <cell r="A84" t="str">
            <v>CRS0001AU</v>
          </cell>
          <cell r="B84" t="str">
            <v>Aberdeen Standard Multi-Asset Income Fund</v>
          </cell>
          <cell r="D84">
            <v>1.1699999999999999E-2</v>
          </cell>
          <cell r="E84">
            <v>1.1699999999999999E-2</v>
          </cell>
        </row>
        <row r="85">
          <cell r="A85" t="str">
            <v>CRS0002AU</v>
          </cell>
          <cell r="B85" t="str">
            <v>Aberdeen Standard Multi-Asset Real Return Fund</v>
          </cell>
          <cell r="C85">
            <v>1.1599999999999999E-2</v>
          </cell>
          <cell r="D85">
            <v>1.1000000000000001E-2</v>
          </cell>
          <cell r="E85">
            <v>1.1000000000000001E-2</v>
          </cell>
        </row>
        <row r="86">
          <cell r="A86" t="str">
            <v>CRS0005AU</v>
          </cell>
          <cell r="B86" t="str">
            <v>Aberdeen Standard Actively Hedged International Equities Fund</v>
          </cell>
          <cell r="D86">
            <v>9.7999999999999997E-3</v>
          </cell>
          <cell r="E86">
            <v>9.7999999999999997E-3</v>
          </cell>
        </row>
        <row r="87">
          <cell r="A87" t="str">
            <v>CSA0038AU</v>
          </cell>
          <cell r="B87" t="str">
            <v>Bentham Global Income Fund</v>
          </cell>
          <cell r="D87">
            <v>7.7000000000000002E-3</v>
          </cell>
          <cell r="E87">
            <v>7.7000000000000002E-3</v>
          </cell>
        </row>
        <row r="88">
          <cell r="A88" t="str">
            <v>CSA0046AU</v>
          </cell>
          <cell r="B88" t="str">
            <v>Bentham Syndicated Loan Fund^</v>
          </cell>
          <cell r="D88">
            <v>8.3999999999999995E-3</v>
          </cell>
          <cell r="E88">
            <v>8.3999999999999995E-3</v>
          </cell>
        </row>
        <row r="89">
          <cell r="A89" t="str">
            <v>CSA0102AU</v>
          </cell>
          <cell r="B89" t="str">
            <v>Bentham High Yield Fund</v>
          </cell>
          <cell r="D89">
            <v>6.7000000000000002E-3</v>
          </cell>
          <cell r="E89">
            <v>6.7000000000000002E-3</v>
          </cell>
        </row>
        <row r="90">
          <cell r="A90" t="str">
            <v>CSA0131AU</v>
          </cell>
          <cell r="B90" t="str">
            <v>Aberdeen Standard Australian Small Companies Fund</v>
          </cell>
          <cell r="D90">
            <v>1.26E-2</v>
          </cell>
          <cell r="E90">
            <v>1.26E-2</v>
          </cell>
        </row>
        <row r="91">
          <cell r="A91" t="str">
            <v>CVW1890AU</v>
          </cell>
          <cell r="B91" t="str">
            <v xml:space="preserve">CFML Antipodes Global Fund </v>
          </cell>
          <cell r="D91">
            <v>1.21E-2</v>
          </cell>
          <cell r="E91">
            <v>1.21E-2</v>
          </cell>
        </row>
        <row r="92">
          <cell r="A92" t="str">
            <v>DDH0006AU</v>
          </cell>
          <cell r="B92" t="str">
            <v>DDH Fixed Interest Fund</v>
          </cell>
          <cell r="D92">
            <v>6.8000000000000005E-3</v>
          </cell>
          <cell r="E92">
            <v>6.8000000000000005E-3</v>
          </cell>
        </row>
        <row r="93">
          <cell r="A93" t="str">
            <v>DDH0009AU</v>
          </cell>
          <cell r="B93" t="str">
            <v>DDH Cash Fund - IDPS</v>
          </cell>
          <cell r="D93">
            <v>2.2000000000000001E-3</v>
          </cell>
          <cell r="E93">
            <v>2.2000000000000001E-3</v>
          </cell>
        </row>
        <row r="94">
          <cell r="A94" t="str">
            <v>DEU0109AU</v>
          </cell>
          <cell r="B94" t="str">
            <v>Ironbark GCM Global Macro Fund</v>
          </cell>
          <cell r="D94">
            <v>1.9699999999999999E-2</v>
          </cell>
          <cell r="E94">
            <v>2.6699999999999998E-2</v>
          </cell>
        </row>
        <row r="95">
          <cell r="A95" t="str">
            <v>DFA0002AU</v>
          </cell>
          <cell r="B95" t="str">
            <v>Dimensional Two-Year Diversified Fixed Interest Trust</v>
          </cell>
          <cell r="D95">
            <v>2.5000000000000001E-3</v>
          </cell>
          <cell r="E95">
            <v>2.5000000000000001E-3</v>
          </cell>
        </row>
        <row r="96">
          <cell r="A96" t="str">
            <v>DFA0003AU</v>
          </cell>
          <cell r="B96" t="str">
            <v>Dimensional Australian Core Equity Trust</v>
          </cell>
          <cell r="D96">
            <v>2.8000000000000004E-3</v>
          </cell>
          <cell r="E96">
            <v>2.8000000000000004E-3</v>
          </cell>
        </row>
        <row r="97">
          <cell r="A97" t="str">
            <v>DFA0004AU</v>
          </cell>
          <cell r="B97" t="str">
            <v>Dimensional Global Core Equity Trust</v>
          </cell>
          <cell r="D97">
            <v>3.5999999999999999E-3</v>
          </cell>
          <cell r="E97">
            <v>3.5999999999999999E-3</v>
          </cell>
        </row>
        <row r="98">
          <cell r="A98" t="str">
            <v>DFA0005AU</v>
          </cell>
          <cell r="B98" t="str">
            <v>Dimensional Global Real Estate Trust</v>
          </cell>
          <cell r="D98">
            <v>3.0000000000000001E-3</v>
          </cell>
          <cell r="E98">
            <v>3.0000000000000001E-3</v>
          </cell>
        </row>
        <row r="99">
          <cell r="A99" t="str">
            <v>DFA0009AU</v>
          </cell>
          <cell r="B99" t="str">
            <v>Dimensional Global Core Equity Trust - AUD Hedged</v>
          </cell>
          <cell r="D99">
            <v>3.5999999999999999E-3</v>
          </cell>
          <cell r="E99">
            <v>3.5999999999999999E-3</v>
          </cell>
        </row>
        <row r="100">
          <cell r="A100" t="str">
            <v>DFA0028AU</v>
          </cell>
          <cell r="B100" t="str">
            <v>Dimensional Global Bond Trust</v>
          </cell>
          <cell r="D100">
            <v>3.2000000000000002E-3</v>
          </cell>
          <cell r="E100">
            <v>3.2000000000000002E-3</v>
          </cell>
        </row>
        <row r="101">
          <cell r="A101" t="str">
            <v>DFA0029AU</v>
          </cell>
          <cell r="B101" t="str">
            <v>Dimensional World Allocation 70/30 Trust</v>
          </cell>
          <cell r="D101">
            <v>4.0999999999999995E-3</v>
          </cell>
          <cell r="E101">
            <v>4.0999999999999995E-3</v>
          </cell>
        </row>
        <row r="102">
          <cell r="A102" t="str">
            <v>DFA0041AU</v>
          </cell>
          <cell r="B102" t="str">
            <v>Dimensional Global Sustainability Trust Unhedged</v>
          </cell>
          <cell r="D102">
            <v>3.5999999999999999E-3</v>
          </cell>
          <cell r="E102">
            <v>3.5999999999999999E-3</v>
          </cell>
        </row>
        <row r="103">
          <cell r="A103" t="str">
            <v>DFA0042AU</v>
          </cell>
          <cell r="B103" t="str">
            <v>Dimensional Global Sustainability Trust AUD Hedged</v>
          </cell>
          <cell r="D103">
            <v>3.5999999999999999E-3</v>
          </cell>
          <cell r="E103">
            <v>3.5999999999999999E-3</v>
          </cell>
        </row>
        <row r="104">
          <cell r="A104" t="str">
            <v>DFA0100AU</v>
          </cell>
          <cell r="B104" t="str">
            <v>Dimensional Short Term Fixed Interest Trust</v>
          </cell>
          <cell r="D104">
            <v>1.9E-3</v>
          </cell>
          <cell r="E104">
            <v>1.9E-3</v>
          </cell>
        </row>
        <row r="105">
          <cell r="A105" t="str">
            <v>DFA0101AU</v>
          </cell>
          <cell r="B105" t="str">
            <v>Dimensional Australian Value Trust</v>
          </cell>
          <cell r="D105">
            <v>3.4000000000000002E-3</v>
          </cell>
          <cell r="E105">
            <v>3.4000000000000002E-3</v>
          </cell>
        </row>
        <row r="106">
          <cell r="A106" t="str">
            <v>DFA0102AU</v>
          </cell>
          <cell r="B106" t="str">
            <v>Dimensional Global Value Trust</v>
          </cell>
          <cell r="D106">
            <v>4.5999999999999999E-3</v>
          </cell>
          <cell r="E106">
            <v>4.5999999999999999E-3</v>
          </cell>
        </row>
        <row r="107">
          <cell r="A107" t="str">
            <v>DFA0103AU</v>
          </cell>
          <cell r="B107" t="str">
            <v>Dimensional Australian Large Company Trust</v>
          </cell>
          <cell r="D107">
            <v>1.6000000000000001E-3</v>
          </cell>
          <cell r="E107">
            <v>1.6000000000000001E-3</v>
          </cell>
        </row>
        <row r="108">
          <cell r="A108" t="str">
            <v>DFA0104AU</v>
          </cell>
          <cell r="B108" t="str">
            <v>Dimensional Australian Small Company Trust</v>
          </cell>
          <cell r="D108">
            <v>6.0999999999999995E-3</v>
          </cell>
          <cell r="E108">
            <v>6.0999999999999995E-3</v>
          </cell>
        </row>
        <row r="109">
          <cell r="A109" t="str">
            <v>DFA0105AU</v>
          </cell>
          <cell r="B109" t="str">
            <v>Dimensional Global Large Company Trust</v>
          </cell>
          <cell r="D109">
            <v>2.3999999999999998E-3</v>
          </cell>
          <cell r="E109">
            <v>2.3999999999999998E-3</v>
          </cell>
        </row>
        <row r="110">
          <cell r="A110" t="str">
            <v>DFA0106AU</v>
          </cell>
          <cell r="B110" t="str">
            <v>Dimensional Global Small Company Trust</v>
          </cell>
          <cell r="D110">
            <v>6.5000000000000006E-3</v>
          </cell>
          <cell r="E110">
            <v>6.5000000000000006E-3</v>
          </cell>
        </row>
        <row r="111">
          <cell r="A111" t="str">
            <v>DFA0107AU</v>
          </cell>
          <cell r="B111" t="str">
            <v>Dimensional Emerging Markets Trust</v>
          </cell>
          <cell r="D111">
            <v>7.1999999999999998E-3</v>
          </cell>
          <cell r="E111">
            <v>7.1999999999999998E-3</v>
          </cell>
        </row>
        <row r="112">
          <cell r="A112" t="str">
            <v>DFA0108AU</v>
          </cell>
          <cell r="B112" t="str">
            <v>Dimensional Five-Year Diversified Fixed Interest Trust</v>
          </cell>
          <cell r="D112">
            <v>2.8000000000000004E-3</v>
          </cell>
          <cell r="E112">
            <v>2.8000000000000004E-3</v>
          </cell>
        </row>
        <row r="113">
          <cell r="A113" t="str">
            <v>DFA4137AU</v>
          </cell>
          <cell r="B113" t="str">
            <v>Dimensional Sustainability World Equity Trust</v>
          </cell>
          <cell r="D113">
            <v>4.1999999999999997E-3</v>
          </cell>
          <cell r="E113">
            <v>4.1999999999999997E-3</v>
          </cell>
        </row>
        <row r="114">
          <cell r="A114" t="str">
            <v>DJRE</v>
          </cell>
          <cell r="B114" t="str">
            <v xml:space="preserve">SPDR Dow Jones Global Real Estate </v>
          </cell>
          <cell r="C114">
            <v>2E-3</v>
          </cell>
          <cell r="E114">
            <v>2E-3</v>
          </cell>
        </row>
        <row r="115">
          <cell r="A115" t="str">
            <v>EBND</v>
          </cell>
          <cell r="B115" t="str">
            <v>VanEck Emerging Income Opportunities Active ETF (Managed Fund)</v>
          </cell>
          <cell r="C115">
            <v>9.4999999999999998E-3</v>
          </cell>
          <cell r="E115">
            <v>9.4999999999999998E-3</v>
          </cell>
        </row>
        <row r="116">
          <cell r="A116" t="str">
            <v>EGG0001AU</v>
          </cell>
          <cell r="B116" t="str">
            <v>Eley Griffiths Group Small Companies Fund</v>
          </cell>
          <cell r="D116">
            <v>1.2500000000000001E-2</v>
          </cell>
          <cell r="E116">
            <v>1.4100000000000001E-2</v>
          </cell>
        </row>
        <row r="117">
          <cell r="A117" t="str">
            <v>EMKT</v>
          </cell>
          <cell r="B117" t="str">
            <v>VanEck Vectors MSCI Multifactor Emerging Markets Equity ETF</v>
          </cell>
          <cell r="C117">
            <v>6.8999999999999999E-3</v>
          </cell>
          <cell r="E117">
            <v>6.8999999999999999E-3</v>
          </cell>
        </row>
        <row r="118">
          <cell r="A118" t="str">
            <v>EQI0015AU</v>
          </cell>
          <cell r="B118" t="str">
            <v>Aberdeen Standard International Equity Fund</v>
          </cell>
          <cell r="D118">
            <v>9.7999999999999997E-3</v>
          </cell>
          <cell r="E118">
            <v>9.7999999999999997E-3</v>
          </cell>
        </row>
        <row r="119">
          <cell r="A119" t="str">
            <v>EQI0028AU</v>
          </cell>
          <cell r="B119" t="str">
            <v>Aberdeen Standard Asian Opportunities Fund</v>
          </cell>
          <cell r="D119">
            <v>1.18E-2</v>
          </cell>
          <cell r="E119">
            <v>1.18E-2</v>
          </cell>
        </row>
        <row r="120">
          <cell r="A120" t="str">
            <v>ESGI</v>
          </cell>
          <cell r="B120" t="str">
            <v>VanEck Vectors MSCI International Sustainable Equity ETF</v>
          </cell>
          <cell r="C120">
            <v>5.4999999999999997E-3</v>
          </cell>
          <cell r="E120">
            <v>5.4999999999999997E-3</v>
          </cell>
        </row>
        <row r="121">
          <cell r="A121" t="str">
            <v>ESPO</v>
          </cell>
          <cell r="B121" t="str">
            <v>VanEck Vectors Video Gaming and eSports ETF</v>
          </cell>
          <cell r="C121">
            <v>5.4999999999999997E-3</v>
          </cell>
          <cell r="E121">
            <v>5.4999999999999997E-3</v>
          </cell>
        </row>
        <row r="122">
          <cell r="A122" t="str">
            <v>ESTX</v>
          </cell>
          <cell r="B122" t="str">
            <v>ETFS EURO STOXX 50 ETF</v>
          </cell>
          <cell r="C122">
            <v>3.4999999999999996E-3</v>
          </cell>
          <cell r="E122">
            <v>3.4999999999999996E-3</v>
          </cell>
        </row>
        <row r="123">
          <cell r="A123" t="str">
            <v>ETHI</v>
          </cell>
          <cell r="B123" t="str">
            <v xml:space="preserve">BetaShares Global Sustainability Leaders </v>
          </cell>
          <cell r="C123">
            <v>5.8999999999999999E-3</v>
          </cell>
          <cell r="E123">
            <v>5.8999999999999999E-3</v>
          </cell>
        </row>
        <row r="124">
          <cell r="A124" t="str">
            <v>ETL0005AU</v>
          </cell>
          <cell r="B124" t="str">
            <v>SGH LaSalle Global Listed Property Securities Fund</v>
          </cell>
          <cell r="D124">
            <v>8.0000000000000002E-3</v>
          </cell>
          <cell r="E124">
            <v>1.34E-2</v>
          </cell>
        </row>
        <row r="125">
          <cell r="A125" t="str">
            <v>ETL0015AU</v>
          </cell>
          <cell r="B125" t="str">
            <v>PIMCO Australian Bond Fund - Wholesale Class</v>
          </cell>
          <cell r="D125">
            <v>5.3E-3</v>
          </cell>
          <cell r="E125">
            <v>5.3E-3</v>
          </cell>
        </row>
        <row r="126">
          <cell r="A126" t="str">
            <v>ETL0016AU</v>
          </cell>
          <cell r="B126" t="str">
            <v>PIMCO Diversified Fixed Interest Fund - Wholesale Class</v>
          </cell>
          <cell r="D126">
            <v>5.5000000000000005E-3</v>
          </cell>
          <cell r="E126">
            <v>5.5000000000000005E-3</v>
          </cell>
        </row>
        <row r="127">
          <cell r="A127" t="str">
            <v>ETL0018AU</v>
          </cell>
          <cell r="B127" t="str">
            <v>PIMCO Global Bond Fund - Wholesale Class</v>
          </cell>
          <cell r="D127">
            <v>5.6000000000000008E-3</v>
          </cell>
          <cell r="E127">
            <v>5.6000000000000008E-3</v>
          </cell>
        </row>
        <row r="128">
          <cell r="A128" t="str">
            <v>ETL0032AU</v>
          </cell>
          <cell r="B128" t="str">
            <v>Aberdeen Standard Emerging Opportunities Fund</v>
          </cell>
          <cell r="D128">
            <v>9.8999999999999991E-3</v>
          </cell>
          <cell r="E128">
            <v>9.8999999999999991E-3</v>
          </cell>
        </row>
        <row r="129">
          <cell r="A129" t="str">
            <v>ETL0042AU</v>
          </cell>
          <cell r="B129" t="str">
            <v>SGH20</v>
          </cell>
          <cell r="D129">
            <v>9.0000000000000011E-3</v>
          </cell>
          <cell r="E129">
            <v>9.0000000000000011E-3</v>
          </cell>
        </row>
        <row r="130">
          <cell r="A130" t="str">
            <v>ETL0043AU</v>
          </cell>
          <cell r="B130" t="str">
            <v>Lincoln Wholesale Australian Growth Fund</v>
          </cell>
          <cell r="D130">
            <v>7.6E-3</v>
          </cell>
          <cell r="E130">
            <v>1.2199999999999999E-2</v>
          </cell>
        </row>
        <row r="131">
          <cell r="A131" t="str">
            <v>ETL0046AU</v>
          </cell>
          <cell r="B131" t="str">
            <v>K2 Select International Fund</v>
          </cell>
          <cell r="D131">
            <v>3.1699999999999999E-2</v>
          </cell>
          <cell r="E131">
            <v>3.85E-2</v>
          </cell>
        </row>
        <row r="132">
          <cell r="A132" t="str">
            <v>ETL0060AU</v>
          </cell>
          <cell r="B132" t="str">
            <v>Allan Gray Australia Equity Fund</v>
          </cell>
          <cell r="D132">
            <v>7.7000000000000002E-3</v>
          </cell>
          <cell r="E132">
            <v>7.7000000000000002E-3</v>
          </cell>
        </row>
        <row r="133">
          <cell r="A133" t="str">
            <v>ETL0062AU</v>
          </cell>
          <cell r="B133" t="str">
            <v xml:space="preserve">SGH ICE </v>
          </cell>
          <cell r="D133">
            <v>1.18E-2</v>
          </cell>
          <cell r="E133">
            <v>1.18E-2</v>
          </cell>
        </row>
        <row r="134">
          <cell r="A134" t="str">
            <v>ETL0069AU</v>
          </cell>
          <cell r="B134" t="str">
            <v>Tribeca Alpha Plus Fund</v>
          </cell>
          <cell r="D134">
            <v>9.7000000000000003E-3</v>
          </cell>
          <cell r="E134">
            <v>1.17E-2</v>
          </cell>
        </row>
        <row r="135">
          <cell r="A135" t="str">
            <v>ETL0071AU</v>
          </cell>
          <cell r="B135" t="str">
            <v>T. Rowe Price Global Equity Fund</v>
          </cell>
          <cell r="D135">
            <v>8.5000000000000006E-3</v>
          </cell>
          <cell r="E135">
            <v>8.5000000000000006E-3</v>
          </cell>
        </row>
        <row r="136">
          <cell r="A136" t="str">
            <v>ETL0148AU</v>
          </cell>
          <cell r="B136" t="str">
            <v>Armytage Australian Equity Income Fund</v>
          </cell>
          <cell r="D136">
            <v>1.43E-2</v>
          </cell>
          <cell r="E136">
            <v>1.43E-2</v>
          </cell>
        </row>
        <row r="137">
          <cell r="A137" t="str">
            <v>ETL0171AU</v>
          </cell>
          <cell r="B137" t="str">
            <v>AXA IM Sustainable Equity Fund</v>
          </cell>
          <cell r="D137">
            <v>3.4999999999999996E-3</v>
          </cell>
          <cell r="E137">
            <v>3.4999999999999996E-3</v>
          </cell>
        </row>
        <row r="138">
          <cell r="A138" t="str">
            <v>ETL0182AU</v>
          </cell>
          <cell r="B138" t="str">
            <v>PIMCO Wholesale Australian Short Term Bond Fund</v>
          </cell>
          <cell r="D138">
            <v>6.5000000000000006E-3</v>
          </cell>
          <cell r="E138">
            <v>6.5000000000000006E-3</v>
          </cell>
        </row>
        <row r="139">
          <cell r="A139" t="str">
            <v>ETL0365AU</v>
          </cell>
          <cell r="B139" t="str">
            <v xml:space="preserve">Paradice Global Small Cap Fund </v>
          </cell>
          <cell r="D139">
            <v>1.2500000000000001E-2</v>
          </cell>
          <cell r="E139">
            <v>1.2500000000000001E-2</v>
          </cell>
        </row>
        <row r="140">
          <cell r="A140" t="str">
            <v>ETL0398AU</v>
          </cell>
          <cell r="B140" t="str">
            <v>T. Rowe Price Dynamic Global Bond Fund</v>
          </cell>
          <cell r="D140">
            <v>4.0000000000000001E-3</v>
          </cell>
          <cell r="E140">
            <v>4.0000000000000001E-3</v>
          </cell>
        </row>
        <row r="141">
          <cell r="A141" t="str">
            <v>ETL0458AU</v>
          </cell>
          <cell r="B141" t="str">
            <v xml:space="preserve">PIMCO Income Fund - Wholesale Class </v>
          </cell>
          <cell r="D141">
            <v>8.3000000000000001E-3</v>
          </cell>
          <cell r="E141">
            <v>8.3000000000000001E-3</v>
          </cell>
        </row>
        <row r="142">
          <cell r="A142" t="str">
            <v>ETL0463AU</v>
          </cell>
          <cell r="B142" t="str">
            <v xml:space="preserve">Orbis Global Equity Fund </v>
          </cell>
          <cell r="D142">
            <v>1.0700000000000001E-2</v>
          </cell>
          <cell r="E142">
            <v>1.0700000000000001E-2</v>
          </cell>
        </row>
        <row r="143">
          <cell r="A143" t="str">
            <v>ETL4207AU</v>
          </cell>
          <cell r="B143" t="str">
            <v>GQG Partners Emerging Markets Equity Fund</v>
          </cell>
          <cell r="D143">
            <v>9.5999999999999992E-3</v>
          </cell>
          <cell r="E143">
            <v>9.5999999999999992E-3</v>
          </cell>
        </row>
        <row r="144">
          <cell r="A144" t="str">
            <v>ETL5525AU</v>
          </cell>
          <cell r="B144" t="str">
            <v>Colchester Global Government Bond Fund - Class I</v>
          </cell>
          <cell r="D144">
            <v>6.1999999999999998E-3</v>
          </cell>
          <cell r="E144">
            <v>6.1999999999999998E-3</v>
          </cell>
        </row>
        <row r="145">
          <cell r="A145" t="str">
            <v>ETL6978AU</v>
          </cell>
          <cell r="B145" t="str">
            <v xml:space="preserve">Milford Dynamic Fund </v>
          </cell>
          <cell r="D145">
            <v>1.23E-2</v>
          </cell>
          <cell r="E145">
            <v>2.8400000000000002E-2</v>
          </cell>
        </row>
        <row r="146">
          <cell r="A146" t="str">
            <v>ETL7377AU</v>
          </cell>
          <cell r="B146" t="str">
            <v>GQG Partners Global Equity Fund - A Class</v>
          </cell>
          <cell r="D146">
            <v>7.4999999999999997E-3</v>
          </cell>
          <cell r="E146">
            <v>7.4999999999999997E-3</v>
          </cell>
        </row>
        <row r="147">
          <cell r="A147" t="str">
            <v>F100</v>
          </cell>
          <cell r="B147" t="str">
            <v>Betashares FTSE 100 ETF</v>
          </cell>
          <cell r="C147">
            <v>4.4999999999999997E-3</v>
          </cell>
          <cell r="E147">
            <v>4.4999999999999997E-3</v>
          </cell>
        </row>
        <row r="148">
          <cell r="A148" t="str">
            <v>FAIR</v>
          </cell>
          <cell r="B148" t="str">
            <v xml:space="preserve">BetaShares Australian Sustainability </v>
          </cell>
          <cell r="C148">
            <v>4.8999999999999998E-3</v>
          </cell>
          <cell r="E148">
            <v>4.8999999999999998E-3</v>
          </cell>
        </row>
        <row r="149">
          <cell r="A149" t="str">
            <v>FAM0101AU</v>
          </cell>
          <cell r="B149" t="str">
            <v>Celeste Australian Small Companies Fund</v>
          </cell>
          <cell r="D149">
            <v>1.1000000000000001E-2</v>
          </cell>
          <cell r="E149">
            <v>1.3200000000000002E-2</v>
          </cell>
        </row>
        <row r="150">
          <cell r="A150" t="str">
            <v>FID0007AU</v>
          </cell>
          <cell r="B150" t="str">
            <v>Fidelity Global Equities Fund</v>
          </cell>
          <cell r="D150">
            <v>9.8999999999999991E-3</v>
          </cell>
          <cell r="E150">
            <v>9.8999999999999991E-3</v>
          </cell>
        </row>
        <row r="151">
          <cell r="A151" t="str">
            <v>FID0007AU</v>
          </cell>
          <cell r="B151" t="str">
            <v>Fidelity Global Equities Fund</v>
          </cell>
          <cell r="D151">
            <v>9.8999999999999991E-3</v>
          </cell>
          <cell r="E151">
            <v>9.8999999999999991E-3</v>
          </cell>
        </row>
        <row r="152">
          <cell r="A152" t="str">
            <v>FID0008AU</v>
          </cell>
          <cell r="B152" t="str">
            <v>Fidelity Australian Equities Fund</v>
          </cell>
          <cell r="D152">
            <v>8.5000000000000006E-3</v>
          </cell>
          <cell r="E152">
            <v>8.5000000000000006E-3</v>
          </cell>
        </row>
        <row r="153">
          <cell r="A153" t="str">
            <v>FID0010AU</v>
          </cell>
          <cell r="B153" t="str">
            <v xml:space="preserve">Fidelity Asia Fund                                               </v>
          </cell>
          <cell r="D153">
            <v>1.1599999999999999E-2</v>
          </cell>
          <cell r="E153">
            <v>1.1599999999999999E-2</v>
          </cell>
        </row>
        <row r="154">
          <cell r="A154" t="str">
            <v>FID0011AU</v>
          </cell>
          <cell r="B154" t="str">
            <v>Fidelity China Fund</v>
          </cell>
          <cell r="D154">
            <v>1.21E-2</v>
          </cell>
          <cell r="E154">
            <v>1.21E-2</v>
          </cell>
        </row>
        <row r="155">
          <cell r="A155" t="str">
            <v>FID0015AU</v>
          </cell>
          <cell r="B155" t="str">
            <v>Fidelity India Fund</v>
          </cell>
          <cell r="D155">
            <v>1.2E-2</v>
          </cell>
          <cell r="E155">
            <v>1.2E-2</v>
          </cell>
        </row>
        <row r="156">
          <cell r="A156" t="str">
            <v>FID0021AU</v>
          </cell>
          <cell r="B156" t="str">
            <v>Fidelity Australian Opportunities Fund</v>
          </cell>
          <cell r="D156">
            <v>8.5000000000000006E-3</v>
          </cell>
          <cell r="E156">
            <v>8.5000000000000006E-3</v>
          </cell>
        </row>
        <row r="157">
          <cell r="A157" t="str">
            <v>FRT0009AU</v>
          </cell>
          <cell r="B157" t="str">
            <v>Franklin Global Growth Fund</v>
          </cell>
          <cell r="D157">
            <v>9.0000000000000011E-3</v>
          </cell>
          <cell r="E157">
            <v>9.0000000000000011E-3</v>
          </cell>
        </row>
        <row r="158">
          <cell r="A158" t="str">
            <v>FRT0027AU</v>
          </cell>
          <cell r="B158" t="str">
            <v>Franklin Australian Absolute Return Bond </v>
          </cell>
          <cell r="D158">
            <v>5.0000000000000001E-3</v>
          </cell>
          <cell r="E158">
            <v>5.0000000000000001E-3</v>
          </cell>
        </row>
        <row r="159">
          <cell r="A159" t="str">
            <v>FSF0002AU</v>
          </cell>
          <cell r="B159" t="str">
            <v>First Sentier Wholesale Australian Share Fund</v>
          </cell>
          <cell r="D159">
            <v>9.5999999999999992E-3</v>
          </cell>
          <cell r="E159">
            <v>9.5999999999999992E-3</v>
          </cell>
        </row>
        <row r="160">
          <cell r="A160" t="str">
            <v>FSF0003AU</v>
          </cell>
          <cell r="B160" t="str">
            <v>First Sentier Wholesale Imputation Fund</v>
          </cell>
          <cell r="C160">
            <v>0.97</v>
          </cell>
          <cell r="D160">
            <v>9.7000000000000003E-3</v>
          </cell>
          <cell r="E160">
            <v>9.7000000000000003E-3</v>
          </cell>
        </row>
        <row r="161">
          <cell r="A161" t="str">
            <v>FSF0004AU</v>
          </cell>
          <cell r="B161" t="str">
            <v>First Sentier Wholesale Property Securities Fund</v>
          </cell>
          <cell r="C161">
            <v>0.82</v>
          </cell>
          <cell r="D161">
            <v>8.199999999999999E-3</v>
          </cell>
          <cell r="E161">
            <v>8.199999999999999E-3</v>
          </cell>
        </row>
        <row r="162">
          <cell r="A162" t="str">
            <v>FSF0007AU</v>
          </cell>
          <cell r="B162" t="str">
            <v>Colonial Future Leaders Fund</v>
          </cell>
          <cell r="D162">
            <v>1.3500000000000002E-2</v>
          </cell>
          <cell r="E162">
            <v>1.3500000000000002E-2</v>
          </cell>
        </row>
        <row r="163">
          <cell r="A163" t="str">
            <v>FSF0008AU</v>
          </cell>
          <cell r="B163" t="str">
            <v>First Sentier Wholesale Diversified Fund</v>
          </cell>
          <cell r="D163">
            <v>9.7000000000000003E-3</v>
          </cell>
          <cell r="E163">
            <v>9.7000000000000003E-3</v>
          </cell>
        </row>
        <row r="164">
          <cell r="A164" t="str">
            <v>FSF0013AU</v>
          </cell>
          <cell r="B164" t="str">
            <v>Colonial MIF Imputation Fund</v>
          </cell>
          <cell r="D164">
            <v>9.8999999999999991E-3</v>
          </cell>
          <cell r="E164">
            <v>9.8999999999999991E-3</v>
          </cell>
        </row>
        <row r="165">
          <cell r="A165" t="str">
            <v>FSF0016AU</v>
          </cell>
          <cell r="B165" t="str">
            <v>First Sentier Wholesale Concentrated Australian Share Fund</v>
          </cell>
          <cell r="D165">
            <v>9.7000000000000003E-3</v>
          </cell>
          <cell r="E165">
            <v>9.7000000000000003E-3</v>
          </cell>
        </row>
        <row r="166">
          <cell r="A166" t="str">
            <v>FSF0027AU</v>
          </cell>
          <cell r="B166" t="str">
            <v>First Sentier Wholesale Australian Bond Fund</v>
          </cell>
          <cell r="D166">
            <v>4.7999999999999996E-3</v>
          </cell>
          <cell r="E166">
            <v>4.7999999999999996E-3</v>
          </cell>
        </row>
        <row r="167">
          <cell r="A167" t="str">
            <v>FSF0033AU</v>
          </cell>
          <cell r="B167" t="str">
            <v>First Sentier Wholesale Conservative Fund</v>
          </cell>
          <cell r="D167">
            <v>7.7000000000000002E-3</v>
          </cell>
          <cell r="E167">
            <v>7.7000000000000002E-3</v>
          </cell>
        </row>
        <row r="168">
          <cell r="A168" t="str">
            <v>FSF0038AU</v>
          </cell>
          <cell r="B168" t="str">
            <v>Janus Henderson Global Natural Resources Fund</v>
          </cell>
          <cell r="C168">
            <v>1.18</v>
          </cell>
          <cell r="D168">
            <v>1.18E-2</v>
          </cell>
          <cell r="E168">
            <v>1.18E-2</v>
          </cell>
        </row>
        <row r="169">
          <cell r="A169" t="str">
            <v>FSF0040AU</v>
          </cell>
          <cell r="B169" t="str">
            <v>First Sentier Wholesale Balanced Fund</v>
          </cell>
          <cell r="D169">
            <v>8.6999999999999994E-3</v>
          </cell>
          <cell r="E169">
            <v>8.6999999999999994E-3</v>
          </cell>
        </row>
        <row r="170">
          <cell r="A170" t="str">
            <v>FSF0043AU</v>
          </cell>
          <cell r="B170" t="str">
            <v>First Sentier Wholesale Geared Share Fund</v>
          </cell>
          <cell r="C170">
            <v>2.27</v>
          </cell>
          <cell r="D170">
            <v>2.3E-2</v>
          </cell>
          <cell r="E170">
            <v>2.3E-2</v>
          </cell>
        </row>
        <row r="171">
          <cell r="A171" t="str">
            <v>FSF0047AU</v>
          </cell>
          <cell r="B171" t="str">
            <v>Stewart Investors Wholesale Worldwide Leaders Sustainability Fund</v>
          </cell>
          <cell r="D171">
            <v>1.1200000000000002E-2</v>
          </cell>
          <cell r="E171">
            <v>1.1200000000000002E-2</v>
          </cell>
        </row>
        <row r="172">
          <cell r="A172" t="str">
            <v>FSF0079AU</v>
          </cell>
          <cell r="B172" t="str">
            <v>Lazard Wholesale Select Australian Equity Fund</v>
          </cell>
          <cell r="D172">
            <v>1.0200000000000001E-2</v>
          </cell>
          <cell r="E172">
            <v>1.0200000000000001E-2</v>
          </cell>
        </row>
        <row r="173">
          <cell r="A173" t="str">
            <v>FSF0084AU</v>
          </cell>
          <cell r="B173" t="str">
            <v>First Sentier Wholesale Global Credit Income Fund</v>
          </cell>
          <cell r="C173">
            <v>0.62</v>
          </cell>
          <cell r="D173">
            <v>6.1999999999999998E-3</v>
          </cell>
          <cell r="E173">
            <v>6.1999999999999998E-3</v>
          </cell>
        </row>
        <row r="174">
          <cell r="A174" t="str">
            <v>FSF0146AU</v>
          </cell>
          <cell r="B174" t="str">
            <v>Colonial First State Wholesale Global Health &amp; Biotechnology Fund</v>
          </cell>
          <cell r="D174">
            <v>1.1699999999999999E-2</v>
          </cell>
          <cell r="E174">
            <v>1.1699999999999999E-2</v>
          </cell>
        </row>
        <row r="175">
          <cell r="A175" t="str">
            <v>FSF0170AU</v>
          </cell>
          <cell r="B175" t="str">
            <v xml:space="preserve">Colonial FirstChoice Wholesale Geared Global Share Fund </v>
          </cell>
          <cell r="D175">
            <v>1.7500000000000002E-2</v>
          </cell>
          <cell r="E175">
            <v>1.7500000000000002E-2</v>
          </cell>
        </row>
        <row r="176">
          <cell r="A176" t="str">
            <v>FSF0454AU</v>
          </cell>
          <cell r="B176" t="str">
            <v>First Sentier Wholesale Global Property Securities Fund</v>
          </cell>
          <cell r="C176">
            <v>1.02</v>
          </cell>
          <cell r="D176">
            <v>1.0200000000000001E-2</v>
          </cell>
          <cell r="E176">
            <v>1.0200000000000001E-2</v>
          </cell>
        </row>
        <row r="177">
          <cell r="A177" t="str">
            <v>FSF0490AU</v>
          </cell>
          <cell r="B177" t="str">
            <v>Colonial FirstChoice Wholesale Growth Fund</v>
          </cell>
          <cell r="D177">
            <v>1.0200000000000001E-2</v>
          </cell>
          <cell r="E177">
            <v>1.0700000000000001E-2</v>
          </cell>
        </row>
        <row r="178">
          <cell r="A178" t="str">
            <v>FSF0498AU</v>
          </cell>
          <cell r="B178" t="str">
            <v>First Sentier Wholesale High Growth Fund</v>
          </cell>
          <cell r="D178">
            <v>1.1699999999999999E-2</v>
          </cell>
          <cell r="E178">
            <v>1.1699999999999999E-2</v>
          </cell>
        </row>
        <row r="179">
          <cell r="A179" t="str">
            <v>FSF0499AU</v>
          </cell>
          <cell r="B179" t="str">
            <v>Colonial FirstChoice Wholesale High Growth Fund</v>
          </cell>
          <cell r="D179">
            <v>1.1200000000000002E-2</v>
          </cell>
          <cell r="E179">
            <v>1.1200000000000002E-2</v>
          </cell>
        </row>
        <row r="180">
          <cell r="A180" t="str">
            <v>FSF0694AU</v>
          </cell>
          <cell r="B180" t="str">
            <v>First Sentier Wholesale Target Return Income Fund</v>
          </cell>
          <cell r="D180">
            <v>6.0999999999999995E-3</v>
          </cell>
          <cell r="E180">
            <v>6.0999999999999995E-3</v>
          </cell>
        </row>
        <row r="181">
          <cell r="A181" t="str">
            <v>FSF0710AU</v>
          </cell>
          <cell r="B181" t="str">
            <v>Acadian Sustainable Global Equity Fund</v>
          </cell>
          <cell r="D181">
            <v>9.7999999999999997E-3</v>
          </cell>
          <cell r="E181">
            <v>9.7999999999999997E-3</v>
          </cell>
        </row>
        <row r="182">
          <cell r="A182" t="str">
            <v>FSF0789AU</v>
          </cell>
          <cell r="B182" t="str">
            <v>Colonial First State Wholesale Acadian Australian Equity Long Short Fund</v>
          </cell>
          <cell r="D182">
            <v>1.1200000000000002E-2</v>
          </cell>
          <cell r="E182">
            <v>1.1200000000000002E-2</v>
          </cell>
        </row>
        <row r="183">
          <cell r="A183" t="str">
            <v>FSF0961AU</v>
          </cell>
          <cell r="B183" t="str">
            <v>First Sentier Wholesale Equity Income Fund</v>
          </cell>
          <cell r="D183">
            <v>1.0800000000000001E-2</v>
          </cell>
          <cell r="E183">
            <v>1.0800000000000001E-2</v>
          </cell>
        </row>
        <row r="184">
          <cell r="A184" t="str">
            <v>FSF0974AU</v>
          </cell>
          <cell r="B184" t="str">
            <v>Realindex Global Share Fund - Class A</v>
          </cell>
          <cell r="C184">
            <v>0.46</v>
          </cell>
          <cell r="D184">
            <v>4.5999999999999999E-3</v>
          </cell>
          <cell r="E184">
            <v>4.5999999999999999E-3</v>
          </cell>
        </row>
        <row r="185">
          <cell r="A185" t="str">
            <v>FSF0975AU</v>
          </cell>
          <cell r="B185" t="str">
            <v>Realindex Global Share Fund Hedged</v>
          </cell>
          <cell r="C185">
            <v>0.47</v>
          </cell>
          <cell r="D185">
            <v>4.6999999999999993E-3</v>
          </cell>
          <cell r="E185">
            <v>4.6999999999999993E-3</v>
          </cell>
        </row>
        <row r="186">
          <cell r="A186" t="str">
            <v>FSF0976AU</v>
          </cell>
          <cell r="B186" t="str">
            <v>Realindex Australian Share Fund</v>
          </cell>
          <cell r="C186">
            <v>0.36</v>
          </cell>
          <cell r="D186">
            <v>3.7000000000000002E-3</v>
          </cell>
          <cell r="E186">
            <v>3.7000000000000002E-3</v>
          </cell>
        </row>
        <row r="187">
          <cell r="A187" t="str">
            <v>FSF0978AU</v>
          </cell>
          <cell r="B187" t="str">
            <v>Realindex Australian Small Companies Fund - Class A</v>
          </cell>
          <cell r="C187">
            <v>0.59</v>
          </cell>
          <cell r="D187">
            <v>6.0000000000000001E-3</v>
          </cell>
          <cell r="E187">
            <v>6.0000000000000001E-3</v>
          </cell>
        </row>
        <row r="188">
          <cell r="A188" t="str">
            <v>FSF1240AU</v>
          </cell>
          <cell r="B188" t="str">
            <v>Acadian Global Managed Volatility Fund - Class A</v>
          </cell>
          <cell r="D188">
            <v>6.3E-3</v>
          </cell>
          <cell r="E188">
            <v>6.3E-3</v>
          </cell>
        </row>
        <row r="189">
          <cell r="A189" t="str">
            <v>FSF1675AU</v>
          </cell>
          <cell r="B189" t="str">
            <v>Stewart Investors Worldwide Sustainability Fund</v>
          </cell>
          <cell r="D189">
            <v>7.4999999999999997E-3</v>
          </cell>
          <cell r="E189">
            <v>7.4999999999999997E-3</v>
          </cell>
        </row>
        <row r="190">
          <cell r="A190" t="str">
            <v>GBND</v>
          </cell>
          <cell r="B190" t="str">
            <v>BetaShares Sustainability Leaders Diversified Bond</v>
          </cell>
          <cell r="C190">
            <v>3.8999999999999998E-3</v>
          </cell>
          <cell r="E190">
            <v>3.8999999999999998E-3</v>
          </cell>
        </row>
        <row r="191">
          <cell r="A191" t="str">
            <v>GMO0006AU</v>
          </cell>
          <cell r="B191" t="str">
            <v>GMO Systematic Global Macro Trust</v>
          </cell>
          <cell r="D191">
            <v>1.01E-2</v>
          </cell>
          <cell r="E191">
            <v>1.09E-2</v>
          </cell>
        </row>
        <row r="192">
          <cell r="A192" t="str">
            <v>GOLD</v>
          </cell>
          <cell r="B192" t="str">
            <v xml:space="preserve">ETFS Physical GOLD ETF </v>
          </cell>
          <cell r="C192">
            <v>4.0000000000000001E-3</v>
          </cell>
          <cell r="E192">
            <v>4.0000000000000001E-3</v>
          </cell>
        </row>
        <row r="193">
          <cell r="A193" t="str">
            <v>GROW</v>
          </cell>
          <cell r="B193" t="str">
            <v>Schroder Real Return Fund</v>
          </cell>
          <cell r="C193">
            <v>8.6999999999999994E-3</v>
          </cell>
          <cell r="E193">
            <v>8.6999999999999994E-3</v>
          </cell>
        </row>
        <row r="194">
          <cell r="A194" t="str">
            <v>GSF0001AU</v>
          </cell>
          <cell r="B194" t="str">
            <v>Epoch Global Equity Shareholder Yield (Hedged) Fund</v>
          </cell>
          <cell r="D194">
            <v>1.3000000000000001E-2</v>
          </cell>
          <cell r="E194">
            <v>1.3000000000000001E-2</v>
          </cell>
        </row>
        <row r="195">
          <cell r="A195" t="str">
            <v>GSF0002AU</v>
          </cell>
          <cell r="B195" t="str">
            <v>Epoch Global Equity Shareholder Yield (Unhedged) Fund</v>
          </cell>
          <cell r="D195">
            <v>1.2500000000000001E-2</v>
          </cell>
          <cell r="E195">
            <v>1.2500000000000001E-2</v>
          </cell>
        </row>
        <row r="196">
          <cell r="A196" t="str">
            <v>GSF0008AU</v>
          </cell>
          <cell r="B196" t="str">
            <v xml:space="preserve">Payden Global Income Opportunities Fund </v>
          </cell>
          <cell r="D196">
            <v>7.0999999999999995E-3</v>
          </cell>
          <cell r="E196">
            <v>7.0999999999999995E-3</v>
          </cell>
        </row>
        <row r="197">
          <cell r="A197" t="str">
            <v>GTU0008AU</v>
          </cell>
          <cell r="B197" t="str">
            <v>Invesco Wholesale Global Opportunities Fund - Hedged</v>
          </cell>
          <cell r="D197">
            <v>9.4999999999999998E-3</v>
          </cell>
          <cell r="E197">
            <v>9.4999999999999998E-3</v>
          </cell>
        </row>
        <row r="198">
          <cell r="A198" t="str">
            <v>GTU0102AU</v>
          </cell>
          <cell r="B198" t="str">
            <v>Invesco Wholesale Global Opportunities Fund - Unhedged</v>
          </cell>
          <cell r="D198">
            <v>9.4999999999999998E-3</v>
          </cell>
          <cell r="E198">
            <v>9.4999999999999998E-3</v>
          </cell>
        </row>
        <row r="199">
          <cell r="A199" t="str">
            <v>HBC0011AU</v>
          </cell>
          <cell r="B199" t="str">
            <v>Merlon Australian Share Income Fund</v>
          </cell>
          <cell r="D199">
            <v>9.4999999999999998E-3</v>
          </cell>
          <cell r="E199">
            <v>9.4999999999999998E-3</v>
          </cell>
        </row>
        <row r="200">
          <cell r="A200" t="str">
            <v>HBRD</v>
          </cell>
          <cell r="B200" t="str">
            <v xml:space="preserve">BetaShares Active Australian Hybrids Fund </v>
          </cell>
          <cell r="C200">
            <v>5.4999999999999997E-3</v>
          </cell>
          <cell r="E200">
            <v>5.4999999999999997E-3</v>
          </cell>
        </row>
        <row r="201">
          <cell r="A201" t="str">
            <v>HFL0104AU</v>
          </cell>
          <cell r="B201" t="str">
            <v>Ironbark LHP Diversified Investment Fund^^</v>
          </cell>
          <cell r="D201">
            <v>1.38E-2</v>
          </cell>
          <cell r="E201">
            <v>1.38E-2</v>
          </cell>
        </row>
        <row r="202">
          <cell r="A202" t="str">
            <v>HFL0108AU</v>
          </cell>
          <cell r="B202" t="str">
            <v>*Apis Long/Short Fund - Wholesale</v>
          </cell>
          <cell r="D202">
            <v>1.46E-2</v>
          </cell>
          <cell r="E202">
            <v>3.61E-2</v>
          </cell>
        </row>
        <row r="203">
          <cell r="A203" t="str">
            <v>HHA0001AU</v>
          </cell>
          <cell r="B203" t="str">
            <v>Pengana Aust Equities Income Fund*</v>
          </cell>
          <cell r="C203">
            <v>1.025E-2</v>
          </cell>
          <cell r="E203">
            <v>1.025E-2</v>
          </cell>
        </row>
        <row r="204">
          <cell r="A204" t="str">
            <v>HHA0002AU</v>
          </cell>
          <cell r="B204" t="str">
            <v>Pengana International Fund - Ethical Opportunity</v>
          </cell>
          <cell r="D204">
            <v>1.3500000000000002E-2</v>
          </cell>
          <cell r="E204">
            <v>1.3500000000000002E-2</v>
          </cell>
        </row>
        <row r="205">
          <cell r="A205" t="str">
            <v>HHA0007AU</v>
          </cell>
          <cell r="B205" t="str">
            <v>Pengana WHEB Sustainable Impact Fund</v>
          </cell>
          <cell r="D205">
            <v>1.3500000000000002E-2</v>
          </cell>
          <cell r="E205">
            <v>1.3500000000000002E-2</v>
          </cell>
        </row>
        <row r="206">
          <cell r="A206" t="str">
            <v>HLTH</v>
          </cell>
          <cell r="B206" t="str">
            <v>VanEck Vectors Global Healthcare Leaders ETF</v>
          </cell>
          <cell r="C206">
            <v>4.4999999999999997E-3</v>
          </cell>
          <cell r="E206">
            <v>4.4999999999999997E-3</v>
          </cell>
        </row>
        <row r="207">
          <cell r="A207" t="str">
            <v>HML0002AU</v>
          </cell>
          <cell r="B207" t="str">
            <v>OnePath Monthly Income Trust</v>
          </cell>
          <cell r="D207">
            <v>4.4000000000000004E-2</v>
          </cell>
          <cell r="E207">
            <v>4.4000000000000004E-2</v>
          </cell>
        </row>
        <row r="208">
          <cell r="A208" t="str">
            <v>HML0016AU</v>
          </cell>
          <cell r="B208" t="str">
            <v xml:space="preserve">UBS Clarion Global Property Securities Fund </v>
          </cell>
          <cell r="D208">
            <v>9.0000000000000011E-3</v>
          </cell>
          <cell r="E208">
            <v>9.0000000000000011E-3</v>
          </cell>
        </row>
        <row r="209">
          <cell r="A209" t="str">
            <v>HOW0002AU</v>
          </cell>
          <cell r="B209" t="str">
            <v>Pengana Axiom International Ethical Fund^</v>
          </cell>
          <cell r="D209">
            <v>1.3500000000000002E-2</v>
          </cell>
          <cell r="E209">
            <v>1.3500000000000002E-2</v>
          </cell>
        </row>
        <row r="210">
          <cell r="A210" t="str">
            <v>HOW0016AU</v>
          </cell>
          <cell r="B210" t="str">
            <v>NovaPort Smaller Companies Fund</v>
          </cell>
          <cell r="D210">
            <v>9.0000000000000011E-3</v>
          </cell>
          <cell r="E210">
            <v>9.0000000000000011E-3</v>
          </cell>
        </row>
        <row r="211">
          <cell r="A211" t="str">
            <v>HOW0019AU</v>
          </cell>
          <cell r="B211" t="str">
            <v xml:space="preserve">Alphinity Australian Equity Fund </v>
          </cell>
          <cell r="D211">
            <v>9.0000000000000011E-3</v>
          </cell>
          <cell r="E211">
            <v>9.0000000000000011E-3</v>
          </cell>
        </row>
        <row r="212">
          <cell r="A212" t="str">
            <v>HOW0020AU</v>
          </cell>
          <cell r="B212" t="str">
            <v>Wavestone Australian Share Fund^</v>
          </cell>
          <cell r="D212">
            <v>9.7000000000000003E-3</v>
          </cell>
          <cell r="E212">
            <v>9.7000000000000003E-3</v>
          </cell>
        </row>
        <row r="213">
          <cell r="A213" t="str">
            <v>HOW0026AU</v>
          </cell>
          <cell r="B213" t="str">
            <v>Alphinity Concentrated Australian Share Fund</v>
          </cell>
          <cell r="D213">
            <v>8.0000000000000002E-3</v>
          </cell>
          <cell r="E213">
            <v>8.3000000000000001E-3</v>
          </cell>
        </row>
        <row r="214">
          <cell r="A214" t="str">
            <v>HOW0034AU</v>
          </cell>
          <cell r="B214" t="str">
            <v xml:space="preserve">Greencape Broadcap Fund </v>
          </cell>
          <cell r="D214">
            <v>9.4999999999999998E-3</v>
          </cell>
          <cell r="E214">
            <v>1.17E-2</v>
          </cell>
        </row>
        <row r="215">
          <cell r="A215" t="str">
            <v>HOW0052AU</v>
          </cell>
          <cell r="B215" t="str">
            <v xml:space="preserve">Kapstream Absolute Return Income Fund </v>
          </cell>
          <cell r="D215">
            <v>5.5000000000000005E-3</v>
          </cell>
          <cell r="E215">
            <v>5.5000000000000005E-3</v>
          </cell>
        </row>
        <row r="216">
          <cell r="A216" t="str">
            <v>HOW0053AU</v>
          </cell>
          <cell r="B216" t="str">
            <v>Wavestone Dynamic Equity Fund</v>
          </cell>
          <cell r="D216">
            <v>9.8999999999999991E-3</v>
          </cell>
          <cell r="E216">
            <v>1.21E-2</v>
          </cell>
        </row>
        <row r="217">
          <cell r="A217" t="str">
            <v>HOW0062AU</v>
          </cell>
          <cell r="B217" t="str">
            <v>Ardea Australian Inflation Linked Bond Fund</v>
          </cell>
          <cell r="D217">
            <v>3.4999999999999996E-3</v>
          </cell>
          <cell r="E217">
            <v>3.4999999999999996E-3</v>
          </cell>
        </row>
        <row r="218">
          <cell r="A218" t="str">
            <v>HOW0098AU</v>
          </cell>
          <cell r="B218" t="str">
            <v xml:space="preserve">Ardea Real Outcome Fund                                </v>
          </cell>
          <cell r="D218">
            <v>5.0000000000000001E-3</v>
          </cell>
          <cell r="E218">
            <v>5.0000000000000001E-3</v>
          </cell>
        </row>
        <row r="219">
          <cell r="A219" t="str">
            <v>HOW0121AU</v>
          </cell>
          <cell r="B219" t="str">
            <v>Alphinity Sustainable Share Fund</v>
          </cell>
          <cell r="D219">
            <v>9.4999999999999998E-3</v>
          </cell>
          <cell r="E219">
            <v>9.4999999999999998E-3</v>
          </cell>
        </row>
        <row r="220">
          <cell r="A220" t="str">
            <v>IAA</v>
          </cell>
          <cell r="B220" t="str">
            <v xml:space="preserve">iShares S&amp;P Asia 50 </v>
          </cell>
          <cell r="C220">
            <v>2.8999999999999998E-3</v>
          </cell>
          <cell r="E220">
            <v>2.8999999999999998E-3</v>
          </cell>
        </row>
        <row r="221">
          <cell r="A221" t="str">
            <v>IAF</v>
          </cell>
          <cell r="B221" t="str">
            <v>iShares Composite Bond ETF</v>
          </cell>
          <cell r="C221">
            <v>1E-3</v>
          </cell>
          <cell r="E221">
            <v>1E-3</v>
          </cell>
        </row>
        <row r="222">
          <cell r="A222" t="str">
            <v>IEM</v>
          </cell>
          <cell r="B222" t="str">
            <v xml:space="preserve">iShares MSCI Emerging Markets </v>
          </cell>
          <cell r="C222">
            <v>6.8999999999999999E-3</v>
          </cell>
          <cell r="E222">
            <v>6.8999999999999999E-3</v>
          </cell>
        </row>
        <row r="223">
          <cell r="A223" t="str">
            <v>IEU</v>
          </cell>
          <cell r="B223" t="str">
            <v xml:space="preserve">iShares Europe </v>
          </cell>
          <cell r="C223">
            <v>5.8999999999999999E-3</v>
          </cell>
          <cell r="E223">
            <v>5.8999999999999999E-3</v>
          </cell>
        </row>
        <row r="224">
          <cell r="A224" t="str">
            <v>IFRA</v>
          </cell>
          <cell r="B224" t="str">
            <v>VanEck Vectors FTSE Global Infrastructure (Hedged) ETF</v>
          </cell>
          <cell r="C224">
            <v>2E-3</v>
          </cell>
          <cell r="E224">
            <v>2E-3</v>
          </cell>
        </row>
        <row r="225">
          <cell r="A225" t="str">
            <v>IGB</v>
          </cell>
          <cell r="B225" t="str">
            <v>iShares Treasury ETF</v>
          </cell>
          <cell r="C225">
            <v>1.8E-3</v>
          </cell>
          <cell r="E225">
            <v>1.8E-3</v>
          </cell>
        </row>
        <row r="226">
          <cell r="A226" t="str">
            <v>IHCB</v>
          </cell>
          <cell r="B226" t="str">
            <v xml:space="preserve">iShares Global Corporate Bond (AUD Hedged) </v>
          </cell>
          <cell r="C226">
            <v>2.5999999999999999E-3</v>
          </cell>
          <cell r="E226">
            <v>2.5999999999999999E-3</v>
          </cell>
        </row>
        <row r="227">
          <cell r="A227" t="str">
            <v>IHD</v>
          </cell>
          <cell r="B227" t="str">
            <v>iShares S&amp;P/ASX Dividend Opportunities</v>
          </cell>
          <cell r="C227">
            <v>2.3E-3</v>
          </cell>
          <cell r="E227">
            <v>2.3E-3</v>
          </cell>
        </row>
        <row r="228">
          <cell r="A228" t="str">
            <v>IHOO</v>
          </cell>
          <cell r="B228" t="str">
            <v xml:space="preserve">iShares Global 100 AUD Hedged </v>
          </cell>
          <cell r="C228">
            <v>4.3E-3</v>
          </cell>
          <cell r="E228">
            <v>4.3E-3</v>
          </cell>
        </row>
        <row r="229">
          <cell r="A229" t="str">
            <v>IHVV</v>
          </cell>
          <cell r="B229" t="str">
            <v xml:space="preserve">iShares S&amp;P 500 AUD Hedged </v>
          </cell>
          <cell r="C229">
            <v>1E-3</v>
          </cell>
          <cell r="E229">
            <v>1E-3</v>
          </cell>
        </row>
        <row r="230">
          <cell r="A230" t="str">
            <v>IHWL</v>
          </cell>
          <cell r="B230" t="str">
            <v xml:space="preserve">iShares Core MSCI World All Cap AUD Hedged ETF </v>
          </cell>
          <cell r="C230">
            <v>1.1999999999999999E-3</v>
          </cell>
          <cell r="E230">
            <v>1.1999999999999999E-3</v>
          </cell>
        </row>
        <row r="231">
          <cell r="A231" t="str">
            <v>IJH</v>
          </cell>
          <cell r="B231" t="str">
            <v>iShares Core S&amp;P Mid-Cap</v>
          </cell>
          <cell r="C231">
            <v>5.0000000000000001E-4</v>
          </cell>
          <cell r="E231">
            <v>5.0000000000000001E-4</v>
          </cell>
        </row>
        <row r="232">
          <cell r="A232" t="str">
            <v>IJP</v>
          </cell>
          <cell r="B232" t="str">
            <v xml:space="preserve">iShares Japan </v>
          </cell>
          <cell r="C232">
            <v>5.0000000000000001E-3</v>
          </cell>
          <cell r="E232">
            <v>5.0000000000000001E-3</v>
          </cell>
        </row>
        <row r="233">
          <cell r="A233" t="str">
            <v>IJR</v>
          </cell>
          <cell r="B233" t="str">
            <v>iShares Core S&amp;P Small-Cap</v>
          </cell>
          <cell r="C233">
            <v>5.9999999999999995E-4</v>
          </cell>
          <cell r="E233">
            <v>5.9999999999999995E-4</v>
          </cell>
        </row>
        <row r="234">
          <cell r="A234" t="str">
            <v>ILC</v>
          </cell>
          <cell r="B234" t="str">
            <v xml:space="preserve">iShare S&amp;P/ASX 20 </v>
          </cell>
          <cell r="C234">
            <v>2.3999999999999998E-3</v>
          </cell>
          <cell r="E234">
            <v>2.3999999999999998E-3</v>
          </cell>
        </row>
        <row r="235">
          <cell r="A235" t="str">
            <v>IML0001AU</v>
          </cell>
          <cell r="B235" t="str">
            <v>Investors Mutual Australian Smaller Companies^</v>
          </cell>
          <cell r="D235">
            <v>9.8999999999999991E-3</v>
          </cell>
          <cell r="E235">
            <v>9.8999999999999991E-3</v>
          </cell>
        </row>
        <row r="236">
          <cell r="A236" t="str">
            <v>IML0002AU</v>
          </cell>
          <cell r="B236" t="str">
            <v>Investors Mutual Australian Share Fund</v>
          </cell>
          <cell r="D236">
            <v>9.8999999999999991E-3</v>
          </cell>
          <cell r="E236">
            <v>9.8999999999999991E-3</v>
          </cell>
        </row>
        <row r="237">
          <cell r="A237" t="str">
            <v>IML0003AU</v>
          </cell>
          <cell r="B237" t="str">
            <v>Investors Mutual Future Leaders Fund</v>
          </cell>
          <cell r="D237">
            <v>9.8999999999999991E-3</v>
          </cell>
          <cell r="E237">
            <v>9.8999999999999991E-3</v>
          </cell>
        </row>
        <row r="238">
          <cell r="A238" t="str">
            <v>IML0004AU</v>
          </cell>
          <cell r="B238" t="str">
            <v>Investors Mutual All Industrials Share Fund</v>
          </cell>
          <cell r="D238">
            <v>9.8999999999999991E-3</v>
          </cell>
          <cell r="E238">
            <v>9.8999999999999991E-3</v>
          </cell>
        </row>
        <row r="239">
          <cell r="A239" t="str">
            <v>IML0005AU</v>
          </cell>
          <cell r="B239" t="str">
            <v>Investors Mutual Equity Income Fund</v>
          </cell>
          <cell r="D239">
            <v>9.8999999999999991E-3</v>
          </cell>
          <cell r="E239">
            <v>9.8999999999999991E-3</v>
          </cell>
        </row>
        <row r="240">
          <cell r="A240" t="str">
            <v>IOF0044AU</v>
          </cell>
          <cell r="B240" t="str">
            <v>Resolution Capital Core Plus Property Securities Fund Series II</v>
          </cell>
          <cell r="D240">
            <v>8.0000000000000002E-3</v>
          </cell>
          <cell r="E240">
            <v>8.0000000000000002E-3</v>
          </cell>
        </row>
        <row r="241">
          <cell r="A241" t="str">
            <v>IOF0045AU</v>
          </cell>
          <cell r="B241" t="str">
            <v xml:space="preserve">Antipodes Global Fund </v>
          </cell>
          <cell r="D241">
            <v>1.2E-2</v>
          </cell>
          <cell r="E241">
            <v>1.2E-2</v>
          </cell>
        </row>
        <row r="242">
          <cell r="A242" t="str">
            <v>IOF0046AU</v>
          </cell>
          <cell r="B242" t="str">
            <v>Janus Henderson Australian Fixed Interest Fund</v>
          </cell>
          <cell r="D242">
            <v>4.5000000000000005E-3</v>
          </cell>
          <cell r="E242">
            <v>4.5000000000000005E-3</v>
          </cell>
        </row>
        <row r="243">
          <cell r="A243" t="str">
            <v>IOF0078AU</v>
          </cell>
          <cell r="B243" t="str">
            <v>Perennial Value Shares for Income Trust</v>
          </cell>
          <cell r="D243">
            <v>9.7999999999999997E-3</v>
          </cell>
          <cell r="E243">
            <v>9.7999999999999997E-3</v>
          </cell>
        </row>
        <row r="244">
          <cell r="A244" t="str">
            <v>IOF0081AU</v>
          </cell>
          <cell r="B244" t="str">
            <v>Resolution Capital Global Property Securities Fund Series II</v>
          </cell>
          <cell r="D244">
            <v>1.0500000000000001E-2</v>
          </cell>
          <cell r="E244">
            <v>1.0500000000000001E-2</v>
          </cell>
        </row>
        <row r="245">
          <cell r="A245" t="str">
            <v>IOF0090AU</v>
          </cell>
          <cell r="B245" t="str">
            <v>IOOF MultiSeries 70 Trust</v>
          </cell>
          <cell r="D245">
            <v>4.4000000000000003E-3</v>
          </cell>
          <cell r="E245">
            <v>4.4000000000000003E-3</v>
          </cell>
        </row>
        <row r="246">
          <cell r="A246" t="str">
            <v>IOF0091AU</v>
          </cell>
          <cell r="B246" t="str">
            <v>IOOF MultiMix Cash Enhanced Trust</v>
          </cell>
          <cell r="D246">
            <v>3.5999999999999999E-3</v>
          </cell>
          <cell r="E246">
            <v>3.5999999999999999E-3</v>
          </cell>
        </row>
        <row r="247">
          <cell r="A247" t="str">
            <v>IOF0092AU</v>
          </cell>
          <cell r="B247" t="str">
            <v>IOOF MultiMix Australian Share Trust</v>
          </cell>
          <cell r="D247">
            <v>7.3000000000000001E-3</v>
          </cell>
          <cell r="E247">
            <v>1.0500000000000001E-2</v>
          </cell>
        </row>
        <row r="248">
          <cell r="A248" t="str">
            <v>IOF0093AU</v>
          </cell>
          <cell r="B248" t="str">
            <v>IOOF MultiMix Balanced Growth Trust</v>
          </cell>
          <cell r="D248">
            <v>8.6E-3</v>
          </cell>
          <cell r="E248">
            <v>1.2E-2</v>
          </cell>
        </row>
        <row r="249">
          <cell r="A249" t="str">
            <v>IOF0094AU</v>
          </cell>
          <cell r="B249" t="str">
            <v>IOOF MultiMix Capital Stable Trust</v>
          </cell>
          <cell r="D249">
            <v>5.3E-3</v>
          </cell>
          <cell r="E249">
            <v>5.7000000000000002E-3</v>
          </cell>
        </row>
        <row r="250">
          <cell r="A250" t="str">
            <v>IOF0095AU</v>
          </cell>
          <cell r="B250" t="str">
            <v>IOOF MultiMix Conservative Trust</v>
          </cell>
          <cell r="D250">
            <v>7.4999999999999997E-3</v>
          </cell>
          <cell r="E250">
            <v>8.3999999999999995E-3</v>
          </cell>
        </row>
        <row r="251">
          <cell r="A251" t="str">
            <v>IOF0096AU</v>
          </cell>
          <cell r="B251" t="str">
            <v>IOOF MultiMix Diversified Fixed Interest Trust</v>
          </cell>
          <cell r="D251">
            <v>5.1000000000000004E-3</v>
          </cell>
          <cell r="E251">
            <v>5.6000000000000008E-3</v>
          </cell>
        </row>
        <row r="252">
          <cell r="A252" t="str">
            <v>IOF0097AU</v>
          </cell>
          <cell r="B252" t="str">
            <v>IOOF MultiMix Growth Trust</v>
          </cell>
          <cell r="D252">
            <v>9.1000000000000004E-3</v>
          </cell>
          <cell r="E252">
            <v>1.26E-2</v>
          </cell>
        </row>
        <row r="253">
          <cell r="A253" t="str">
            <v>IOF0098AU</v>
          </cell>
          <cell r="B253" t="str">
            <v>IOOF MultiMix International Shares Trust</v>
          </cell>
          <cell r="D253">
            <v>8.5000000000000006E-3</v>
          </cell>
          <cell r="E253">
            <v>8.5000000000000006E-3</v>
          </cell>
        </row>
        <row r="254">
          <cell r="A254" t="str">
            <v>IOF0145AU</v>
          </cell>
          <cell r="B254" t="str">
            <v>Janus Henderson Tactical Income Fund</v>
          </cell>
          <cell r="D254">
            <v>4.5000000000000005E-3</v>
          </cell>
          <cell r="E254">
            <v>4.5000000000000005E-3</v>
          </cell>
        </row>
        <row r="255">
          <cell r="A255" t="str">
            <v>IOF0184AU</v>
          </cell>
          <cell r="B255" t="str">
            <v>Resolution Capital Global property Securites Fund (Unhedged) Series II</v>
          </cell>
          <cell r="D255">
            <v>1.0500000000000001E-2</v>
          </cell>
          <cell r="E255">
            <v>1.0500000000000001E-2</v>
          </cell>
        </row>
        <row r="256">
          <cell r="A256" t="str">
            <v>IOF0206AU</v>
          </cell>
          <cell r="B256" t="str">
            <v>Perennial Value Shares Wholesale Trust</v>
          </cell>
          <cell r="D256">
            <v>9.7999999999999997E-3</v>
          </cell>
          <cell r="E256">
            <v>9.7999999999999997E-3</v>
          </cell>
        </row>
        <row r="257">
          <cell r="A257" t="str">
            <v>IOF0253AU</v>
          </cell>
          <cell r="B257" t="str">
            <v>IOOF MultiSeries 30 Trust</v>
          </cell>
          <cell r="D257">
            <v>3.3E-3</v>
          </cell>
          <cell r="E257">
            <v>3.3E-3</v>
          </cell>
        </row>
        <row r="258">
          <cell r="A258" t="str">
            <v>IOF0254AU</v>
          </cell>
          <cell r="B258" t="str">
            <v>IOOF MultiSeries 50 Trust</v>
          </cell>
          <cell r="D258">
            <v>4.0999999999999995E-3</v>
          </cell>
          <cell r="E258">
            <v>4.0999999999999995E-3</v>
          </cell>
        </row>
        <row r="259">
          <cell r="A259" t="str">
            <v>IOF0255AU</v>
          </cell>
          <cell r="B259" t="str">
            <v>IOOF MultiSeries 90 Trust</v>
          </cell>
          <cell r="D259">
            <v>4.7999999999999996E-3</v>
          </cell>
          <cell r="E259">
            <v>4.7999999999999996E-3</v>
          </cell>
        </row>
        <row r="260">
          <cell r="A260" t="str">
            <v>IOO</v>
          </cell>
          <cell r="B260" t="str">
            <v xml:space="preserve">iShares S&amp;P Global 100 </v>
          </cell>
          <cell r="C260">
            <v>4.0000000000000001E-3</v>
          </cell>
          <cell r="E260">
            <v>4.0000000000000001E-3</v>
          </cell>
        </row>
        <row r="261">
          <cell r="A261" t="str">
            <v>IOZ</v>
          </cell>
          <cell r="B261" t="str">
            <v>iShares MSCI Australia 200</v>
          </cell>
          <cell r="C261">
            <v>5.0000000000000001E-4</v>
          </cell>
          <cell r="E261">
            <v>5.0000000000000001E-4</v>
          </cell>
        </row>
        <row r="262">
          <cell r="A262" t="str">
            <v>ISO</v>
          </cell>
          <cell r="B262" t="str">
            <v>iShares S&amp;P/ASX Small Ordinaries</v>
          </cell>
          <cell r="C262">
            <v>5.4999999999999997E-3</v>
          </cell>
          <cell r="E262">
            <v>5.4999999999999997E-3</v>
          </cell>
        </row>
        <row r="263">
          <cell r="A263" t="str">
            <v>IVE</v>
          </cell>
          <cell r="B263" t="str">
            <v xml:space="preserve">iShares MSCI EAFE </v>
          </cell>
          <cell r="C263">
            <v>3.2000000000000002E-3</v>
          </cell>
          <cell r="E263">
            <v>3.2000000000000002E-3</v>
          </cell>
        </row>
        <row r="264">
          <cell r="A264" t="str">
            <v>IVV</v>
          </cell>
          <cell r="B264" t="str">
            <v xml:space="preserve">iShares S&amp;P 500 </v>
          </cell>
          <cell r="C264">
            <v>2.9999999999999997E-4</v>
          </cell>
          <cell r="E264">
            <v>2.9999999999999997E-4</v>
          </cell>
        </row>
        <row r="265">
          <cell r="A265" t="str">
            <v>IWLD</v>
          </cell>
          <cell r="B265" t="str">
            <v>iShares Core MSCI World All Cap ETF</v>
          </cell>
          <cell r="C265">
            <v>8.9999999999999998E-4</v>
          </cell>
          <cell r="E265">
            <v>8.9999999999999998E-4</v>
          </cell>
        </row>
        <row r="266">
          <cell r="A266" t="str">
            <v>IXI</v>
          </cell>
          <cell r="B266" t="str">
            <v>iShares Global Consumer Staples ETF</v>
          </cell>
          <cell r="C266">
            <v>4.1000000000000003E-3</v>
          </cell>
          <cell r="E266">
            <v>4.1000000000000003E-3</v>
          </cell>
        </row>
        <row r="267">
          <cell r="A267" t="str">
            <v>IXJ</v>
          </cell>
          <cell r="B267" t="str">
            <v>iShares Global Healthcare ETF</v>
          </cell>
          <cell r="C267">
            <v>4.1000000000000003E-3</v>
          </cell>
          <cell r="E267">
            <v>4.1000000000000003E-3</v>
          </cell>
        </row>
        <row r="268">
          <cell r="A268" t="str">
            <v>IYLD</v>
          </cell>
          <cell r="B268" t="str">
            <v>iShares Yield Plus ETF</v>
          </cell>
          <cell r="C268">
            <v>1.1999999999999999E-3</v>
          </cell>
          <cell r="E268">
            <v>1.1999999999999999E-3</v>
          </cell>
        </row>
        <row r="269">
          <cell r="A269" t="str">
            <v>IZZ</v>
          </cell>
          <cell r="B269" t="str">
            <v>iShares China Large-Cap</v>
          </cell>
          <cell r="C269">
            <v>6.0000000000000001E-3</v>
          </cell>
          <cell r="E269">
            <v>6.0000000000000001E-3</v>
          </cell>
        </row>
        <row r="270">
          <cell r="A270" t="str">
            <v>JBW0009AU</v>
          </cell>
          <cell r="B270" t="str">
            <v>Yarra Australian Equities Fund</v>
          </cell>
          <cell r="D270">
            <v>8.0000000000000002E-3</v>
          </cell>
          <cell r="E270">
            <v>8.0000000000000002E-3</v>
          </cell>
        </row>
        <row r="271">
          <cell r="A271" t="str">
            <v>JBW0016AU</v>
          </cell>
          <cell r="B271" t="str">
            <v>Yarra Income Plus Fund</v>
          </cell>
          <cell r="D271">
            <v>6.8000000000000005E-3</v>
          </cell>
          <cell r="E271">
            <v>6.8000000000000005E-3</v>
          </cell>
        </row>
        <row r="272">
          <cell r="A272" t="str">
            <v>JBW0103AU</v>
          </cell>
          <cell r="B272" t="str">
            <v>Yarra Global Small Companies Fund^^</v>
          </cell>
          <cell r="D272">
            <v>1.2500000000000001E-2</v>
          </cell>
          <cell r="E272">
            <v>1.2500000000000001E-2</v>
          </cell>
        </row>
        <row r="273">
          <cell r="A273" t="str">
            <v>JPM0008AU</v>
          </cell>
          <cell r="B273" t="str">
            <v>Legg Mason Martin Currie Diversified Growth Trust - Class A^^</v>
          </cell>
          <cell r="C273">
            <v>8.2000000000000007E-3</v>
          </cell>
          <cell r="D273">
            <v>8.199999999999999E-3</v>
          </cell>
          <cell r="E273">
            <v>8.199999999999999E-3</v>
          </cell>
        </row>
        <row r="274">
          <cell r="A274" t="str">
            <v>LAZ0003AU</v>
          </cell>
          <cell r="B274" t="str">
            <v>Lazard Emerging Markets Equity Fund</v>
          </cell>
          <cell r="D274">
            <v>1.15E-2</v>
          </cell>
          <cell r="E274">
            <v>1.15E-2</v>
          </cell>
        </row>
        <row r="275">
          <cell r="A275" t="str">
            <v>LAZ0010AU</v>
          </cell>
          <cell r="B275" t="str">
            <v>Lazard Australian Equity Fund - Wholesale</v>
          </cell>
          <cell r="D275">
            <v>6.9999999999999993E-3</v>
          </cell>
          <cell r="E275">
            <v>6.9999999999999993E-3</v>
          </cell>
        </row>
        <row r="276">
          <cell r="A276" t="str">
            <v>LAZ0012AU</v>
          </cell>
          <cell r="B276" t="str">
            <v>Lazard Global Small Companies Fund W Class</v>
          </cell>
          <cell r="D276">
            <v>8.0000000000000002E-3</v>
          </cell>
          <cell r="E276">
            <v>8.0000000000000002E-3</v>
          </cell>
        </row>
        <row r="277">
          <cell r="A277" t="str">
            <v>LAZ0013AU</v>
          </cell>
          <cell r="B277" t="str">
            <v>Lazard Select Australian Equity Fund - Wholesale</v>
          </cell>
          <cell r="D277">
            <v>9.0000000000000011E-3</v>
          </cell>
          <cell r="E277">
            <v>9.0000000000000011E-3</v>
          </cell>
        </row>
        <row r="278">
          <cell r="A278" t="str">
            <v>LAZ0014AU</v>
          </cell>
          <cell r="B278" t="str">
            <v>Lazard Global Listed Infrastructure Fund</v>
          </cell>
          <cell r="D278">
            <v>9.7999999999999997E-3</v>
          </cell>
          <cell r="E278">
            <v>9.7999999999999997E-3</v>
          </cell>
        </row>
        <row r="279">
          <cell r="A279" t="str">
            <v>LEF0027AU</v>
          </cell>
          <cell r="B279" t="str">
            <v>Optimix Wholesale Moderate Trust Class B Units</v>
          </cell>
          <cell r="D279">
            <v>7.4000000000000003E-3</v>
          </cell>
          <cell r="E279">
            <v>7.5000000000000006E-3</v>
          </cell>
        </row>
        <row r="280">
          <cell r="A280" t="str">
            <v>LEF0045AU</v>
          </cell>
          <cell r="B280" t="str">
            <v>Optimix Wholesale Conservative Trust Class A Units</v>
          </cell>
          <cell r="D280">
            <v>8.5000000000000006E-3</v>
          </cell>
          <cell r="E280">
            <v>8.6E-3</v>
          </cell>
        </row>
        <row r="281">
          <cell r="A281" t="str">
            <v>LEF0049AU</v>
          </cell>
          <cell r="B281" t="str">
            <v>Optimix Wholesale Growth Trust Class A Units</v>
          </cell>
          <cell r="D281">
            <v>1.03E-2</v>
          </cell>
          <cell r="E281">
            <v>1.0500000000000001E-2</v>
          </cell>
        </row>
        <row r="282">
          <cell r="A282" t="str">
            <v>LEF0101AU</v>
          </cell>
          <cell r="B282" t="str">
            <v>Optimix Wholesale Property Trust Class B Units</v>
          </cell>
          <cell r="D282">
            <v>7.3000000000000001E-3</v>
          </cell>
          <cell r="E282">
            <v>7.3000000000000001E-3</v>
          </cell>
        </row>
        <row r="283">
          <cell r="A283" t="str">
            <v>LEF0102AU</v>
          </cell>
          <cell r="B283" t="str">
            <v>Optimix Wholesale Australian Share Trust Class B Units</v>
          </cell>
          <cell r="D283">
            <v>7.3000000000000001E-3</v>
          </cell>
          <cell r="E283">
            <v>7.3000000000000001E-3</v>
          </cell>
        </row>
        <row r="284">
          <cell r="A284" t="str">
            <v>LEF0104AU</v>
          </cell>
          <cell r="B284" t="str">
            <v>Optimix Wholesale Australian Fixed Interest Trust Class B Units</v>
          </cell>
          <cell r="D284">
            <v>5.1000000000000004E-3</v>
          </cell>
          <cell r="E284">
            <v>5.1000000000000004E-3</v>
          </cell>
        </row>
        <row r="285">
          <cell r="A285" t="str">
            <v>LEF0106AU</v>
          </cell>
          <cell r="B285" t="str">
            <v>Optimix Wholesale Growth Trust Class B Units</v>
          </cell>
          <cell r="D285">
            <v>8.3000000000000001E-3</v>
          </cell>
          <cell r="E285">
            <v>8.5000000000000006E-3</v>
          </cell>
        </row>
        <row r="286">
          <cell r="A286" t="str">
            <v>LEF0107AU</v>
          </cell>
          <cell r="B286" t="str">
            <v>Optimix Wholesale Balanced Trust Class B Units</v>
          </cell>
          <cell r="D286">
            <v>7.7000000000000002E-3</v>
          </cell>
          <cell r="E286">
            <v>7.8000000000000005E-3</v>
          </cell>
        </row>
        <row r="287">
          <cell r="A287" t="str">
            <v>LEF0108AU</v>
          </cell>
          <cell r="B287" t="str">
            <v>Optimix Wholesale Conservative Trust Class B Units</v>
          </cell>
          <cell r="D287">
            <v>6.5000000000000006E-3</v>
          </cell>
          <cell r="E287">
            <v>6.6000000000000008E-3</v>
          </cell>
        </row>
        <row r="288">
          <cell r="A288" t="str">
            <v>LEF0173AU</v>
          </cell>
          <cell r="B288" t="str">
            <v>OnePath Wholesale Global Smaller Companies Trust Class B Units</v>
          </cell>
          <cell r="D288">
            <v>0.01</v>
          </cell>
          <cell r="E288">
            <v>0.01</v>
          </cell>
        </row>
        <row r="289">
          <cell r="A289" t="str">
            <v>MAL0018AU</v>
          </cell>
          <cell r="B289" t="str">
            <v>BlackRock Global Allocation Fund (Aust) (Class D Units)</v>
          </cell>
          <cell r="D289">
            <v>2E-3</v>
          </cell>
          <cell r="E289">
            <v>1.11E-2</v>
          </cell>
        </row>
        <row r="290">
          <cell r="A290" t="str">
            <v>MAN0002AU</v>
          </cell>
          <cell r="B290" t="str">
            <v>Man AHL Alpha (AUD) Fund</v>
          </cell>
          <cell r="D290">
            <v>1.78E-2</v>
          </cell>
          <cell r="E290">
            <v>3.1300000000000001E-2</v>
          </cell>
        </row>
        <row r="291">
          <cell r="A291" t="str">
            <v>MAQ0060AU</v>
          </cell>
          <cell r="B291" t="str">
            <v>Macquarie Conservative Income Fund^^</v>
          </cell>
          <cell r="D291">
            <v>1.5E-3</v>
          </cell>
          <cell r="E291">
            <v>1.5E-3</v>
          </cell>
        </row>
        <row r="292">
          <cell r="A292" t="str">
            <v>MAQ0061AU</v>
          </cell>
          <cell r="B292" t="str">
            <v>Macquarie Australian Fixed Interest Fund</v>
          </cell>
          <cell r="D292">
            <v>4.0000000000000001E-3</v>
          </cell>
          <cell r="E292">
            <v>4.0000000000000001E-3</v>
          </cell>
        </row>
        <row r="293">
          <cell r="A293" t="str">
            <v>MAQ0063AU</v>
          </cell>
          <cell r="B293" t="str">
            <v>Macquarie Master Property Securities^^</v>
          </cell>
          <cell r="D293">
            <v>8.3999999999999995E-3</v>
          </cell>
          <cell r="E293">
            <v>8.3999999999999995E-3</v>
          </cell>
        </row>
        <row r="294">
          <cell r="A294" t="str">
            <v>MAQ0079AU</v>
          </cell>
          <cell r="B294" t="str">
            <v>Arrowstreet Global Equity Fund Hedged</v>
          </cell>
          <cell r="D294">
            <v>1.2800000000000001E-2</v>
          </cell>
          <cell r="E294">
            <v>1.2800000000000001E-2</v>
          </cell>
        </row>
        <row r="295">
          <cell r="A295" t="str">
            <v>MAQ0085AU</v>
          </cell>
          <cell r="B295" t="str">
            <v>Macquarie Master Small Companies Fund</v>
          </cell>
          <cell r="D295">
            <v>1.1299999999999999E-2</v>
          </cell>
          <cell r="E295">
            <v>1.1299999999999999E-2</v>
          </cell>
        </row>
        <row r="296">
          <cell r="A296" t="str">
            <v>MAQ0180AU</v>
          </cell>
          <cell r="B296" t="str">
            <v>Macquarie Master Enhanced Fixed Interest Fund</v>
          </cell>
          <cell r="D296">
            <v>2.8999999999999998E-3</v>
          </cell>
          <cell r="E296">
            <v>2.8999999999999998E-3</v>
          </cell>
        </row>
        <row r="297">
          <cell r="A297" t="str">
            <v>MAQ0187AU</v>
          </cell>
          <cell r="B297" t="str">
            <v>Macquarie Master Cash Fund</v>
          </cell>
          <cell r="D297">
            <v>5.1999999999999998E-3</v>
          </cell>
          <cell r="E297">
            <v>5.1999999999999998E-3</v>
          </cell>
        </row>
        <row r="298">
          <cell r="A298" t="str">
            <v>MAQ0274AU</v>
          </cell>
          <cell r="B298" t="str">
            <v>Macquarie Dynamic Bond Fund</v>
          </cell>
          <cell r="D298">
            <v>6.1999999999999998E-3</v>
          </cell>
          <cell r="E298">
            <v>6.1999999999999998E-3</v>
          </cell>
        </row>
        <row r="299">
          <cell r="A299" t="str">
            <v>MAQ0277AU</v>
          </cell>
          <cell r="B299" t="str">
            <v>Macquarie Income Opportunities Fund</v>
          </cell>
          <cell r="D299">
            <v>5.0000000000000001E-3</v>
          </cell>
          <cell r="E299">
            <v>5.1000000000000004E-3</v>
          </cell>
        </row>
        <row r="300">
          <cell r="A300" t="str">
            <v>MAQ0404AU</v>
          </cell>
          <cell r="B300" t="str">
            <v>IFP Global Franchise Fund</v>
          </cell>
          <cell r="D300">
            <v>1.26E-2</v>
          </cell>
          <cell r="E300">
            <v>1.26E-2</v>
          </cell>
        </row>
        <row r="301">
          <cell r="A301" t="str">
            <v>MAQ0410AU</v>
          </cell>
          <cell r="B301" t="str">
            <v>Walter Scott Global Equity Fund</v>
          </cell>
          <cell r="D301">
            <v>1.2800000000000001E-2</v>
          </cell>
          <cell r="E301">
            <v>1.2800000000000001E-2</v>
          </cell>
        </row>
        <row r="302">
          <cell r="A302" t="str">
            <v>MAQ0432AU</v>
          </cell>
          <cell r="B302" t="str">
            <v>Macquarie International Infrastructure Securities Fund (Hedged)</v>
          </cell>
          <cell r="D302">
            <v>1.04E-2</v>
          </cell>
          <cell r="E302">
            <v>1.04E-2</v>
          </cell>
        </row>
        <row r="303">
          <cell r="A303" t="str">
            <v>MAQ0443AU</v>
          </cell>
          <cell r="B303" t="str">
            <v>Macquarie Australian Shares Fund</v>
          </cell>
          <cell r="D303">
            <v>6.0000000000000001E-3</v>
          </cell>
          <cell r="E303">
            <v>6.0000000000000001E-3</v>
          </cell>
        </row>
        <row r="304">
          <cell r="A304" t="str">
            <v>MAQ0454AU</v>
          </cell>
          <cell r="B304" t="str">
            <v>Macquarie Australian Small Companies Fund</v>
          </cell>
          <cell r="D304">
            <v>6.0000000000000001E-3</v>
          </cell>
          <cell r="E304">
            <v>9.4999999999999998E-3</v>
          </cell>
        </row>
        <row r="305">
          <cell r="A305" t="str">
            <v>MAQ0464AU</v>
          </cell>
          <cell r="B305" t="str">
            <v xml:space="preserve">Arrowstreet Global Equity Fund </v>
          </cell>
          <cell r="D305">
            <v>1.2800000000000001E-2</v>
          </cell>
          <cell r="E305">
            <v>1.2800000000000001E-2</v>
          </cell>
        </row>
        <row r="306">
          <cell r="A306" t="str">
            <v>MAQ0482AU</v>
          </cell>
          <cell r="B306" t="str">
            <v>Winton Global Alpha Fund</v>
          </cell>
          <cell r="D306">
            <v>1.52E-2</v>
          </cell>
          <cell r="E306">
            <v>2.1100000000000001E-2</v>
          </cell>
        </row>
        <row r="307">
          <cell r="A307" t="str">
            <v>MAQ0557AU</v>
          </cell>
          <cell r="B307" t="str">
            <v>Walter Scott Global Equity Fund (Hedged)</v>
          </cell>
          <cell r="D307">
            <v>1.2800000000000001E-2</v>
          </cell>
          <cell r="E307">
            <v>1.2800000000000001E-2</v>
          </cell>
        </row>
        <row r="308">
          <cell r="A308" t="str">
            <v>MAQ0635AU</v>
          </cell>
          <cell r="B308" t="str">
            <v>Premium Asia Fund</v>
          </cell>
          <cell r="D308">
            <v>1.2E-2</v>
          </cell>
          <cell r="E308">
            <v>1.2E-2</v>
          </cell>
        </row>
        <row r="309">
          <cell r="A309" t="str">
            <v>MGE0001AU</v>
          </cell>
          <cell r="B309" t="str">
            <v>Magellan Global Fund</v>
          </cell>
          <cell r="D309">
            <v>1.3500000000000002E-2</v>
          </cell>
          <cell r="E309">
            <v>1.4000000000000002E-2</v>
          </cell>
        </row>
        <row r="310">
          <cell r="A310" t="str">
            <v>MGE0002AU</v>
          </cell>
          <cell r="B310" t="str">
            <v>Magellan Infrastructure Fund</v>
          </cell>
          <cell r="D310">
            <v>1.06E-2</v>
          </cell>
          <cell r="E310">
            <v>1.0999999999999999E-2</v>
          </cell>
        </row>
        <row r="311">
          <cell r="A311" t="str">
            <v>MGE0006AU</v>
          </cell>
          <cell r="B311" t="str">
            <v>Magellan Infrastructure Fund (Unhedged)</v>
          </cell>
          <cell r="D311">
            <v>1.06E-2</v>
          </cell>
          <cell r="E311">
            <v>1.11E-2</v>
          </cell>
        </row>
        <row r="312">
          <cell r="A312" t="str">
            <v>MGE0007AU</v>
          </cell>
          <cell r="B312" t="str">
            <v>Magellan Global Fund (Hedged)</v>
          </cell>
          <cell r="D312">
            <v>1.3500000000000002E-2</v>
          </cell>
          <cell r="E312">
            <v>1.3700000000000002E-2</v>
          </cell>
        </row>
        <row r="313">
          <cell r="A313" t="str">
            <v>MGL0004AU</v>
          </cell>
          <cell r="B313" t="str">
            <v>Ironbark Royal London Concentrated Global Share Fund</v>
          </cell>
          <cell r="D313">
            <v>1.26E-2</v>
          </cell>
          <cell r="E313">
            <v>1.26E-2</v>
          </cell>
        </row>
        <row r="314">
          <cell r="A314" t="str">
            <v>MGL0010AU</v>
          </cell>
          <cell r="B314" t="str">
            <v>Ironbark Global (ex-Australia) Property Securities Fund</v>
          </cell>
          <cell r="D314">
            <v>1.1000000000000001E-2</v>
          </cell>
          <cell r="E314">
            <v>1.1000000000000001E-2</v>
          </cell>
        </row>
        <row r="315">
          <cell r="A315" t="str">
            <v>MGL0011AU</v>
          </cell>
          <cell r="B315" t="str">
            <v>Ironbark Global Property Securities^^</v>
          </cell>
          <cell r="D315">
            <v>1.1000000000000001E-2</v>
          </cell>
          <cell r="E315">
            <v>1.1000000000000001E-2</v>
          </cell>
        </row>
        <row r="316">
          <cell r="A316" t="str">
            <v>MGOC</v>
          </cell>
          <cell r="B316" t="str">
            <v>Magellan Global Equities Fund</v>
          </cell>
          <cell r="C316">
            <v>1.35E-2</v>
          </cell>
          <cell r="E316">
            <v>1.35E-2</v>
          </cell>
        </row>
        <row r="317">
          <cell r="A317" t="str">
            <v>MHG</v>
          </cell>
          <cell r="B317" t="str">
            <v>Magellan Global Equities Fund (Hedged)</v>
          </cell>
          <cell r="C317">
            <v>1.3599999999999999E-2</v>
          </cell>
          <cell r="E317">
            <v>1.3599999999999999E-2</v>
          </cell>
        </row>
        <row r="318">
          <cell r="A318" t="str">
            <v>MIA0001AU</v>
          </cell>
          <cell r="B318" t="str">
            <v>MFS Global Equity Trust</v>
          </cell>
          <cell r="D318">
            <v>7.7000000000000002E-3</v>
          </cell>
          <cell r="E318">
            <v>7.7000000000000002E-3</v>
          </cell>
        </row>
        <row r="319">
          <cell r="A319" t="str">
            <v>MICH</v>
          </cell>
          <cell r="B319" t="str">
            <v>Magellan Infrastructure Fund (Hedged)</v>
          </cell>
          <cell r="C319">
            <v>1.06E-2</v>
          </cell>
          <cell r="E319">
            <v>1.06E-2</v>
          </cell>
        </row>
        <row r="320">
          <cell r="A320" t="str">
            <v>MIN0007AU</v>
          </cell>
          <cell r="B320" t="str">
            <v>Mercer Australian Small Companies Fund</v>
          </cell>
          <cell r="D320">
            <v>1.0700000000000001E-2</v>
          </cell>
          <cell r="E320">
            <v>1.5700000000000002E-2</v>
          </cell>
        </row>
        <row r="321">
          <cell r="A321" t="str">
            <v>MIN0013AU</v>
          </cell>
          <cell r="B321" t="str">
            <v>Mercer Growth Fund</v>
          </cell>
          <cell r="D321">
            <v>9.300000000000001E-3</v>
          </cell>
          <cell r="E321">
            <v>1.0400000000000001E-2</v>
          </cell>
        </row>
        <row r="322">
          <cell r="A322" t="str">
            <v>MLC0060AU</v>
          </cell>
          <cell r="B322" t="str">
            <v>MLC Masterkey Unit Trust Platinum Global</v>
          </cell>
          <cell r="D322">
            <v>1.8200000000000001E-2</v>
          </cell>
          <cell r="E322">
            <v>1.8200000000000001E-2</v>
          </cell>
        </row>
        <row r="323">
          <cell r="A323" t="str">
            <v>MLC0260AU</v>
          </cell>
          <cell r="B323" t="str">
            <v>MLC Wholesale Horizon 4 Balanced Portfolio Fund</v>
          </cell>
          <cell r="D323">
            <v>8.8000000000000005E-3</v>
          </cell>
          <cell r="E323">
            <v>9.5000000000000015E-3</v>
          </cell>
        </row>
        <row r="324">
          <cell r="A324" t="str">
            <v>MLC0261AU</v>
          </cell>
          <cell r="B324" t="str">
            <v>MLC Wholesale Global Share Fund^^</v>
          </cell>
          <cell r="D324">
            <v>8.5000000000000006E-3</v>
          </cell>
          <cell r="E324">
            <v>8.5000000000000006E-3</v>
          </cell>
        </row>
        <row r="325">
          <cell r="A325" t="str">
            <v>MLC0262AU</v>
          </cell>
          <cell r="B325" t="str">
            <v>MLC Wholesale Australian Share Fund</v>
          </cell>
          <cell r="D325">
            <v>7.3000000000000001E-3</v>
          </cell>
          <cell r="E325">
            <v>7.4999999999999997E-3</v>
          </cell>
        </row>
        <row r="326">
          <cell r="A326" t="str">
            <v>MLC0263AU</v>
          </cell>
          <cell r="B326" t="str">
            <v>MLC Wholesale Property Securities Fund</v>
          </cell>
          <cell r="D326">
            <v>6.1999999999999998E-3</v>
          </cell>
          <cell r="E326">
            <v>6.1999999999999998E-3</v>
          </cell>
        </row>
        <row r="327">
          <cell r="A327" t="str">
            <v>MLC0264AU</v>
          </cell>
          <cell r="B327" t="str">
            <v>MLC Wholesale IncomeBuilder FundTM</v>
          </cell>
          <cell r="D327">
            <v>7.1999999999999998E-3</v>
          </cell>
          <cell r="E327">
            <v>7.1999999999999998E-3</v>
          </cell>
        </row>
        <row r="328">
          <cell r="A328" t="str">
            <v>MLC0265AU</v>
          </cell>
          <cell r="B328" t="str">
            <v>MLC Wholesale Horizon 5 Growth Portfolio Fund</v>
          </cell>
          <cell r="D328">
            <v>9.1999999999999998E-3</v>
          </cell>
          <cell r="E328">
            <v>9.7999999999999997E-3</v>
          </cell>
        </row>
        <row r="329">
          <cell r="A329" t="str">
            <v>MLC0397AU</v>
          </cell>
          <cell r="B329" t="str">
            <v>MLC Wholesale Horizon 6 Share Portfolio</v>
          </cell>
          <cell r="D329">
            <v>9.3999999999999986E-3</v>
          </cell>
          <cell r="E329">
            <v>9.7999999999999979E-3</v>
          </cell>
        </row>
        <row r="330">
          <cell r="A330" t="str">
            <v>MLC0398AU</v>
          </cell>
          <cell r="B330" t="str">
            <v>MLC Wholesale Horizon 3 Conservative Growth Portfolio</v>
          </cell>
          <cell r="D330">
            <v>8.3000000000000001E-3</v>
          </cell>
          <cell r="E330">
            <v>8.8999999999999999E-3</v>
          </cell>
        </row>
        <row r="331">
          <cell r="A331" t="str">
            <v>MLC0449AU</v>
          </cell>
          <cell r="B331" t="str">
            <v>MLC Wholesale Horizon 7 Accelerated Growth Portfolio</v>
          </cell>
          <cell r="D331">
            <v>1.0800000000000001E-2</v>
          </cell>
          <cell r="E331">
            <v>1.1000000000000001E-2</v>
          </cell>
        </row>
        <row r="332">
          <cell r="A332" t="str">
            <v>MLC0669AU</v>
          </cell>
          <cell r="B332" t="str">
            <v>MLC Wholesale Horizon 1 Bond Portfolio</v>
          </cell>
          <cell r="D332">
            <v>5.0000000000000001E-3</v>
          </cell>
          <cell r="E332">
            <v>5.0000000000000001E-3</v>
          </cell>
        </row>
        <row r="333">
          <cell r="A333" t="str">
            <v>MLC0670AU</v>
          </cell>
          <cell r="B333" t="str">
            <v>MLC Wholesale Horizon 2 Income Fund</v>
          </cell>
          <cell r="D333">
            <v>7.7000000000000002E-3</v>
          </cell>
          <cell r="E333">
            <v>8.3000000000000001E-3</v>
          </cell>
        </row>
        <row r="334">
          <cell r="A334" t="str">
            <v>MMC0110AU</v>
          </cell>
          <cell r="B334" t="str">
            <v>Loftus Peak Global Disruption Fund</v>
          </cell>
          <cell r="D334">
            <v>1.2E-2</v>
          </cell>
          <cell r="E334">
            <v>2.7300000000000001E-2</v>
          </cell>
        </row>
        <row r="335">
          <cell r="A335" t="str">
            <v>MMF0006AU</v>
          </cell>
          <cell r="B335" t="str">
            <v>OnePath Mortgage Trust No. 2</v>
          </cell>
          <cell r="D335">
            <v>4.4000000000000004E-2</v>
          </cell>
          <cell r="E335">
            <v>4.4000000000000004E-2</v>
          </cell>
        </row>
        <row r="336">
          <cell r="A336" t="str">
            <v>MMF0012AU</v>
          </cell>
          <cell r="B336" t="str">
            <v>OnePath Blue Chip Imputation^^</v>
          </cell>
          <cell r="D336">
            <v>1.24E-2</v>
          </cell>
          <cell r="E336">
            <v>1.24E-2</v>
          </cell>
        </row>
        <row r="337">
          <cell r="A337" t="str">
            <v>MMF0014AU</v>
          </cell>
          <cell r="B337" t="str">
            <v>OnePath OA IP OnePath Active Growth Trust</v>
          </cell>
          <cell r="D337">
            <v>1.29E-2</v>
          </cell>
          <cell r="E337">
            <v>1.2999999999999999E-2</v>
          </cell>
        </row>
        <row r="338">
          <cell r="A338" t="str">
            <v>MMF0027AU</v>
          </cell>
          <cell r="B338" t="str">
            <v>OnePath Managed Growth Super Fund</v>
          </cell>
          <cell r="D338">
            <v>7.8000000000000005E-3</v>
          </cell>
          <cell r="E338">
            <v>7.8000000000000005E-3</v>
          </cell>
        </row>
        <row r="339">
          <cell r="A339" t="str">
            <v>MMF0112AU</v>
          </cell>
          <cell r="B339" t="str">
            <v>OnePath Wholesale Emerging Companies Trust</v>
          </cell>
          <cell r="D339">
            <v>9.4999999999999998E-3</v>
          </cell>
          <cell r="E339">
            <v>9.4999999999999998E-3</v>
          </cell>
        </row>
        <row r="340">
          <cell r="A340" t="str">
            <v>MMF0114AU</v>
          </cell>
          <cell r="B340" t="str">
            <v>OnePath Wholesale Capital Stable Trust</v>
          </cell>
          <cell r="D340">
            <v>8.199999999999999E-3</v>
          </cell>
          <cell r="E340">
            <v>8.2999999999999984E-3</v>
          </cell>
        </row>
        <row r="341">
          <cell r="A341" t="str">
            <v>MMF0115AU</v>
          </cell>
          <cell r="B341" t="str">
            <v>OnePath Wholesale Managed Growth Trust</v>
          </cell>
          <cell r="D341">
            <v>9.4999999999999998E-3</v>
          </cell>
          <cell r="E341">
            <v>9.5999999999999992E-3</v>
          </cell>
        </row>
        <row r="342">
          <cell r="A342" t="str">
            <v>MMF0335AU</v>
          </cell>
          <cell r="B342" t="str">
            <v>OnePath Sustainable Investments Wholesale Australian Share Trust</v>
          </cell>
          <cell r="D342">
            <v>9.4999999999999998E-3</v>
          </cell>
          <cell r="E342">
            <v>9.4999999999999998E-3</v>
          </cell>
        </row>
        <row r="343">
          <cell r="A343" t="str">
            <v>MMF0700AU</v>
          </cell>
          <cell r="B343" t="str">
            <v>OnePath Tax Effective Income Trust Wholesale Units</v>
          </cell>
          <cell r="D343">
            <v>9.4999999999999998E-3</v>
          </cell>
          <cell r="E343">
            <v>9.4999999999999998E-3</v>
          </cell>
        </row>
        <row r="344">
          <cell r="A344" t="str">
            <v>MMF0990AU</v>
          </cell>
          <cell r="B344" t="str">
            <v xml:space="preserve">OnePath Wholesale Geared Australian Shares Index Fund </v>
          </cell>
          <cell r="D344">
            <v>1.55E-2</v>
          </cell>
          <cell r="E344">
            <v>1.55E-2</v>
          </cell>
        </row>
        <row r="345">
          <cell r="A345" t="str">
            <v>MMF1471AU</v>
          </cell>
          <cell r="B345" t="str">
            <v>OnePath Alternatives Growth Fund</v>
          </cell>
          <cell r="D345">
            <v>1.3899999999999999E-2</v>
          </cell>
          <cell r="E345">
            <v>1.4199999999999999E-2</v>
          </cell>
        </row>
        <row r="346">
          <cell r="A346" t="str">
            <v>MOAT</v>
          </cell>
          <cell r="B346" t="str">
            <v>VanEck Vectors Morningstar Wide Moat ETF</v>
          </cell>
          <cell r="C346">
            <v>4.8999999999999998E-3</v>
          </cell>
          <cell r="E346">
            <v>4.8999999999999998E-3</v>
          </cell>
        </row>
        <row r="347">
          <cell r="A347" t="str">
            <v>MPL0001AU</v>
          </cell>
          <cell r="B347" t="str">
            <v>Maple-Brown Abbott Diversified Investment Trust</v>
          </cell>
          <cell r="D347">
            <v>1.04E-2</v>
          </cell>
          <cell r="E347">
            <v>1.04E-2</v>
          </cell>
        </row>
        <row r="348">
          <cell r="A348" t="str">
            <v>NDQ</v>
          </cell>
          <cell r="B348" t="str">
            <v>BetaShares NASDAQ 100 ETF</v>
          </cell>
          <cell r="C348">
            <v>4.7999999999999996E-3</v>
          </cell>
          <cell r="E348">
            <v>4.7999999999999996E-3</v>
          </cell>
        </row>
        <row r="349">
          <cell r="A349" t="str">
            <v>NFS0209AU</v>
          </cell>
          <cell r="B349" t="str">
            <v xml:space="preserve">Antares Listed Property Fund </v>
          </cell>
          <cell r="C349">
            <v>7.1999999999999998E-3</v>
          </cell>
          <cell r="E349">
            <v>7.1999999999999998E-3</v>
          </cell>
        </row>
        <row r="350">
          <cell r="A350" t="str">
            <v>NML0001AU</v>
          </cell>
          <cell r="B350" t="str">
            <v>Dexus Wholesale Australian Property Fund</v>
          </cell>
          <cell r="D350">
            <v>1.04E-2</v>
          </cell>
          <cell r="E350">
            <v>1.04E-2</v>
          </cell>
        </row>
        <row r="351">
          <cell r="A351" t="str">
            <v>NML0348AU</v>
          </cell>
          <cell r="B351" t="str">
            <v>AMP Capital Wholesale Global Equity - Value^</v>
          </cell>
          <cell r="D351">
            <v>1.01E-2</v>
          </cell>
          <cell r="E351">
            <v>1.01E-2</v>
          </cell>
        </row>
        <row r="352">
          <cell r="A352" t="str">
            <v>NNUK</v>
          </cell>
          <cell r="B352" t="str">
            <v>Nanuk New World Fund</v>
          </cell>
          <cell r="C352">
            <v>1.0999999999999999E-2</v>
          </cell>
          <cell r="E352">
            <v>1.0999999999999999E-2</v>
          </cell>
        </row>
        <row r="353">
          <cell r="A353" t="str">
            <v>NRM0026AU</v>
          </cell>
          <cell r="B353" t="str">
            <v>CFML Money Market Fund</v>
          </cell>
          <cell r="D353">
            <v>4.0000000000000001E-3</v>
          </cell>
          <cell r="E353">
            <v>4.0000000000000001E-3</v>
          </cell>
        </row>
        <row r="354">
          <cell r="A354" t="str">
            <v>NRM0028AU</v>
          </cell>
          <cell r="B354" t="str">
            <v>CFML Schroder Equity Opportunities Fund</v>
          </cell>
          <cell r="D354">
            <v>8.6999999999999994E-3</v>
          </cell>
          <cell r="E354">
            <v>8.6999999999999994E-3</v>
          </cell>
        </row>
        <row r="355">
          <cell r="A355" t="str">
            <v>NRM0030AU</v>
          </cell>
          <cell r="B355" t="str">
            <v>CFML Fixed Interest Fund</v>
          </cell>
          <cell r="D355">
            <v>6.0999999999999995E-3</v>
          </cell>
          <cell r="E355">
            <v>6.0999999999999995E-3</v>
          </cell>
        </row>
        <row r="356">
          <cell r="A356" t="str">
            <v>NRM0032AU</v>
          </cell>
          <cell r="B356" t="str">
            <v xml:space="preserve">CFML Stewart Investors Worldwide Sustainability Fund </v>
          </cell>
          <cell r="D356">
            <v>1.1000000000000001E-2</v>
          </cell>
          <cell r="E356">
            <v>1.7000000000000001E-2</v>
          </cell>
        </row>
        <row r="357">
          <cell r="A357" t="str">
            <v>NRM0036AU</v>
          </cell>
          <cell r="B357" t="str">
            <v>CFML First Sentier Investors Infrastructure Fund</v>
          </cell>
          <cell r="D357">
            <v>1.24E-2</v>
          </cell>
          <cell r="E357">
            <v>1.24E-2</v>
          </cell>
        </row>
        <row r="358">
          <cell r="A358" t="str">
            <v>NRM0038AU</v>
          </cell>
          <cell r="B358" t="str">
            <v>CFML RARE Emerging Markets Fund</v>
          </cell>
          <cell r="D358">
            <v>1.24E-2</v>
          </cell>
          <cell r="E358">
            <v>1.24E-2</v>
          </cell>
        </row>
        <row r="359">
          <cell r="A359" t="str">
            <v>OMF3725AU</v>
          </cell>
          <cell r="B359" t="str">
            <v>Realm Short Term Income Fund</v>
          </cell>
          <cell r="D359">
            <v>3.8E-3</v>
          </cell>
          <cell r="E359">
            <v>3.8E-3</v>
          </cell>
        </row>
        <row r="360">
          <cell r="A360" t="str">
            <v>OPS0001AU</v>
          </cell>
          <cell r="B360" t="str">
            <v>OC Dynamic Equity Fund</v>
          </cell>
          <cell r="D360">
            <v>1.72E-2</v>
          </cell>
          <cell r="E360">
            <v>3.4000000000000002E-2</v>
          </cell>
        </row>
        <row r="361">
          <cell r="A361" t="str">
            <v>OPS0002AU</v>
          </cell>
          <cell r="B361" t="str">
            <v xml:space="preserve">OC Premium Small Companies Fund </v>
          </cell>
          <cell r="D361">
            <v>1.2E-2</v>
          </cell>
          <cell r="E361">
            <v>2.1899999999999999E-2</v>
          </cell>
        </row>
        <row r="362">
          <cell r="A362" t="str">
            <v>OZF</v>
          </cell>
          <cell r="B362" t="str">
            <v>SPDR S&amp;P/ASX 200 Financials ex A-REITs Fund</v>
          </cell>
          <cell r="C362">
            <v>3.3999999999999998E-3</v>
          </cell>
          <cell r="E362">
            <v>3.3999999999999998E-3</v>
          </cell>
        </row>
        <row r="363">
          <cell r="A363" t="str">
            <v>OZR</v>
          </cell>
          <cell r="B363" t="str">
            <v>SPDR S&amp;P/ASX 200 Resources Fund</v>
          </cell>
          <cell r="C363">
            <v>3.3999999999999998E-3</v>
          </cell>
          <cell r="E363">
            <v>3.3999999999999998E-3</v>
          </cell>
        </row>
        <row r="364">
          <cell r="A364" t="str">
            <v>PAL0002AU</v>
          </cell>
          <cell r="B364" t="str">
            <v>Ironbark Paladin Property Securities Fund</v>
          </cell>
          <cell r="D364">
            <v>8.3000000000000001E-3</v>
          </cell>
          <cell r="E364">
            <v>8.3000000000000001E-3</v>
          </cell>
        </row>
        <row r="365">
          <cell r="A365" t="str">
            <v>PAM0001AU</v>
          </cell>
          <cell r="B365" t="str">
            <v>Alphinity Australian Share Fund</v>
          </cell>
          <cell r="D365">
            <v>9.0000000000000011E-3</v>
          </cell>
          <cell r="E365">
            <v>9.0000000000000011E-3</v>
          </cell>
        </row>
        <row r="366">
          <cell r="A366" t="str">
            <v>PER0011AU</v>
          </cell>
          <cell r="B366" t="str">
            <v>Perpetual WFI Industrial Share</v>
          </cell>
          <cell r="D366">
            <v>1.24E-2</v>
          </cell>
          <cell r="E366">
            <v>1.24E-2</v>
          </cell>
        </row>
        <row r="367">
          <cell r="A367" t="str">
            <v>PER0028AU</v>
          </cell>
          <cell r="B367" t="str">
            <v>Perpetual WFIA Perpetual Industrial Share Fund</v>
          </cell>
          <cell r="D367">
            <v>1.24E-2</v>
          </cell>
          <cell r="E367">
            <v>1.24E-2</v>
          </cell>
        </row>
        <row r="368">
          <cell r="A368" t="str">
            <v>PER0039AU</v>
          </cell>
          <cell r="B368" t="str">
            <v>Perpetual WFIA - Perpetual Smaller Companies</v>
          </cell>
          <cell r="D368">
            <v>1.2800000000000001E-2</v>
          </cell>
          <cell r="E368">
            <v>1.2800000000000001E-2</v>
          </cell>
        </row>
        <row r="369">
          <cell r="A369" t="str">
            <v>PER0046AU</v>
          </cell>
          <cell r="B369" t="str">
            <v>Perpetual Wholesale Industrial Share Fund</v>
          </cell>
          <cell r="D369">
            <v>0.01</v>
          </cell>
          <cell r="E369">
            <v>0.01</v>
          </cell>
        </row>
        <row r="370">
          <cell r="A370" t="str">
            <v>PER0048AU</v>
          </cell>
          <cell r="B370" t="str">
            <v>Perpetual Wholesale Smaller Companies Fund</v>
          </cell>
          <cell r="D370">
            <v>1.2500000000000001E-2</v>
          </cell>
          <cell r="E370">
            <v>1.2500000000000001E-2</v>
          </cell>
        </row>
        <row r="371">
          <cell r="A371" t="str">
            <v>PER0049AU</v>
          </cell>
          <cell r="B371" t="str">
            <v>Perpetual Wholesale Australian Share Fund</v>
          </cell>
          <cell r="D371">
            <v>0.01</v>
          </cell>
          <cell r="E371">
            <v>0.01</v>
          </cell>
        </row>
        <row r="372">
          <cell r="A372" t="str">
            <v>PER0050AU</v>
          </cell>
          <cell r="B372" t="str">
            <v>Perpetual Wholesale International Share Fund^</v>
          </cell>
          <cell r="D372">
            <v>9.8999999999999991E-3</v>
          </cell>
          <cell r="E372">
            <v>9.8999999999999991E-3</v>
          </cell>
        </row>
        <row r="373">
          <cell r="A373" t="str">
            <v>PER0063AU</v>
          </cell>
          <cell r="B373" t="str">
            <v>Perpetual Wholesale Balanced Growth Fund</v>
          </cell>
          <cell r="D373">
            <v>1.0800000000000001E-2</v>
          </cell>
          <cell r="E373">
            <v>1.0800000000000001E-2</v>
          </cell>
        </row>
        <row r="374">
          <cell r="A374" t="str">
            <v>PER0071AU</v>
          </cell>
          <cell r="B374" t="str">
            <v>Perpetual Wholesale Geared Australian Share Fund</v>
          </cell>
          <cell r="D374">
            <v>2.3700000000000002E-2</v>
          </cell>
          <cell r="E374">
            <v>2.3700000000000002E-2</v>
          </cell>
        </row>
        <row r="375">
          <cell r="A375" t="str">
            <v>PER0072AU</v>
          </cell>
          <cell r="B375" t="str">
            <v>Perpetual Wholesale SHARE-PLUS Long-Short Fund</v>
          </cell>
          <cell r="D375">
            <v>1.3999999999999999E-2</v>
          </cell>
          <cell r="E375">
            <v>1.3999999999999999E-2</v>
          </cell>
        </row>
        <row r="376">
          <cell r="A376" t="str">
            <v>PER0733AU</v>
          </cell>
          <cell r="B376" t="str">
            <v>Perpetual Global Share Fund</v>
          </cell>
          <cell r="D376">
            <v>9.8999999999999991E-3</v>
          </cell>
          <cell r="E376">
            <v>9.8999999999999991E-3</v>
          </cell>
        </row>
        <row r="377">
          <cell r="A377" t="str">
            <v>PER0077AU</v>
          </cell>
          <cell r="B377" t="str">
            <v>Perpetual Wholesale Conservative Growth Fund</v>
          </cell>
          <cell r="D377">
            <v>9.300000000000001E-3</v>
          </cell>
          <cell r="E377">
            <v>9.300000000000001E-3</v>
          </cell>
        </row>
        <row r="378">
          <cell r="A378" t="str">
            <v>PER0102AU</v>
          </cell>
          <cell r="B378" t="str">
            <v>Perpetual Wholesale Concentrated Equity Fund</v>
          </cell>
          <cell r="D378">
            <v>1.1000000000000001E-2</v>
          </cell>
          <cell r="E378">
            <v>1.1000000000000001E-2</v>
          </cell>
        </row>
        <row r="379">
          <cell r="A379" t="str">
            <v>PER0114AU</v>
          </cell>
          <cell r="B379" t="str">
            <v>Perpetual Wholesale Diversified Growth Fund</v>
          </cell>
          <cell r="D379">
            <v>9.8999999999999991E-3</v>
          </cell>
          <cell r="E379">
            <v>9.8999999999999991E-3</v>
          </cell>
        </row>
        <row r="380">
          <cell r="A380" t="str">
            <v>PER0116AU</v>
          </cell>
          <cell r="B380" t="str">
            <v>Perpetual Wholesale Ethical SRI Fund</v>
          </cell>
          <cell r="D380">
            <v>1.18E-2</v>
          </cell>
          <cell r="E380">
            <v>1.18E-2</v>
          </cell>
        </row>
        <row r="381">
          <cell r="A381" t="str">
            <v>PER0258AU</v>
          </cell>
          <cell r="B381" t="str">
            <v>Perpetual Exact Market Return Fund</v>
          </cell>
          <cell r="D381">
            <v>0</v>
          </cell>
          <cell r="E381">
            <v>0</v>
          </cell>
        </row>
        <row r="382">
          <cell r="A382" t="str">
            <v>PER0260AU</v>
          </cell>
          <cell r="B382" t="str">
            <v>Perpetual Wholesale Diversified Income Fund</v>
          </cell>
          <cell r="D382">
            <v>5.8999999999999999E-3</v>
          </cell>
          <cell r="E382">
            <v>5.8999999999999999E-3</v>
          </cell>
        </row>
        <row r="383">
          <cell r="A383" t="str">
            <v>PER0270AU</v>
          </cell>
          <cell r="B383" t="str">
            <v>Pengana Emerging Companies Fund</v>
          </cell>
          <cell r="D383">
            <v>1.3300000000000001E-2</v>
          </cell>
          <cell r="E383">
            <v>2.1100000000000001E-2</v>
          </cell>
        </row>
        <row r="384">
          <cell r="A384" t="str">
            <v>PER0556AU</v>
          </cell>
          <cell r="B384" t="str">
            <v xml:space="preserve">Perpetual Diversifed Real Return Fund </v>
          </cell>
          <cell r="D384">
            <v>9.0000000000000011E-3</v>
          </cell>
          <cell r="E384">
            <v>9.0000000000000011E-3</v>
          </cell>
        </row>
        <row r="385">
          <cell r="A385" t="str">
            <v>PER0634AU</v>
          </cell>
          <cell r="B385" t="str">
            <v>AQR Wholesale Managed Futures Fund</v>
          </cell>
          <cell r="D385">
            <v>1.34E-2</v>
          </cell>
          <cell r="E385">
            <v>2.01E-2</v>
          </cell>
        </row>
        <row r="386">
          <cell r="A386" t="str">
            <v>PER0727AU</v>
          </cell>
          <cell r="B386" t="str">
            <v>JP Morgan Global Strategic Bond Fund</v>
          </cell>
          <cell r="D386">
            <v>5.0000000000000001E-3</v>
          </cell>
          <cell r="E386">
            <v>5.0000000000000001E-3</v>
          </cell>
        </row>
        <row r="387">
          <cell r="A387" t="str">
            <v>PIC6396AU</v>
          </cell>
          <cell r="B387" t="str">
            <v>PIMCO ESG Global Bond Fund - Wholesale Class</v>
          </cell>
          <cell r="D387">
            <v>8.1000000000000013E-3</v>
          </cell>
          <cell r="E387">
            <v>8.1000000000000013E-3</v>
          </cell>
        </row>
        <row r="388">
          <cell r="A388" t="str">
            <v>PIM4806AU</v>
          </cell>
          <cell r="B388" t="str">
            <v>Melior Australian Impact Fund</v>
          </cell>
          <cell r="D388">
            <v>1.2E-2</v>
          </cell>
          <cell r="E388">
            <v>1.2E-2</v>
          </cell>
        </row>
        <row r="389">
          <cell r="A389" t="str">
            <v>PLA0001AU</v>
          </cell>
          <cell r="B389" t="str">
            <v>Platinum European Fund</v>
          </cell>
          <cell r="D389">
            <v>1.49E-2</v>
          </cell>
          <cell r="E389">
            <v>1.49E-2</v>
          </cell>
        </row>
        <row r="390">
          <cell r="A390" t="str">
            <v>PLA0002AU</v>
          </cell>
          <cell r="B390" t="str">
            <v>Platinum International Fund</v>
          </cell>
          <cell r="D390">
            <v>1.38E-2</v>
          </cell>
          <cell r="E390">
            <v>1.38E-2</v>
          </cell>
        </row>
        <row r="391">
          <cell r="A391" t="str">
            <v>PLA0003AU</v>
          </cell>
          <cell r="B391" t="str">
            <v>Platinum Japan Fund</v>
          </cell>
          <cell r="D391">
            <v>1.37E-2</v>
          </cell>
          <cell r="E391">
            <v>1.37E-2</v>
          </cell>
        </row>
        <row r="392">
          <cell r="A392" t="str">
            <v>PLA0004AU</v>
          </cell>
          <cell r="B392" t="str">
            <v>Platinum Asia Fund</v>
          </cell>
          <cell r="D392">
            <v>1.5100000000000001E-2</v>
          </cell>
          <cell r="E392">
            <v>1.5100000000000001E-2</v>
          </cell>
        </row>
        <row r="393">
          <cell r="A393" t="str">
            <v>PLA0100AU</v>
          </cell>
          <cell r="B393" t="str">
            <v>Platinum International Brands Fund</v>
          </cell>
          <cell r="D393">
            <v>1.5300000000000001E-2</v>
          </cell>
          <cell r="E393">
            <v>1.5300000000000001E-2</v>
          </cell>
        </row>
        <row r="394">
          <cell r="A394" t="str">
            <v>PLA0101AU</v>
          </cell>
          <cell r="B394" t="str">
            <v>Platinum International Technology Fund</v>
          </cell>
          <cell r="D394">
            <v>1.3600000000000001E-2</v>
          </cell>
          <cell r="E394">
            <v>1.3600000000000001E-2</v>
          </cell>
        </row>
        <row r="395">
          <cell r="A395" t="str">
            <v>PMC0100AU</v>
          </cell>
          <cell r="B395" t="str">
            <v>PM Capital Global Companies Fund</v>
          </cell>
          <cell r="D395">
            <v>1.09E-2</v>
          </cell>
          <cell r="E395">
            <v>2.0999999999999998E-2</v>
          </cell>
        </row>
        <row r="396">
          <cell r="A396" t="str">
            <v>PMC0101AU</v>
          </cell>
          <cell r="B396" t="str">
            <v>PM Capital Australian Companies Fund</v>
          </cell>
          <cell r="D396">
            <v>1.1699999999999999E-2</v>
          </cell>
          <cell r="E396">
            <v>2.0399999999999998E-2</v>
          </cell>
        </row>
        <row r="397">
          <cell r="A397" t="str">
            <v>PMC0103AU</v>
          </cell>
          <cell r="B397" t="str">
            <v>PM Capital Enhanced Yield Fund</v>
          </cell>
          <cell r="D397">
            <v>5.5000000000000005E-3</v>
          </cell>
          <cell r="E397">
            <v>9.7999999999999997E-3</v>
          </cell>
        </row>
        <row r="398">
          <cell r="A398" t="str">
            <v>PPL0036AU</v>
          </cell>
          <cell r="B398" t="str">
            <v>Intermede Global Equities Fund</v>
          </cell>
          <cell r="D398">
            <v>9.8999999999999991E-3</v>
          </cell>
          <cell r="E398">
            <v>9.8999999999999991E-3</v>
          </cell>
        </row>
        <row r="399">
          <cell r="A399" t="str">
            <v>PPL0106AU</v>
          </cell>
          <cell r="B399" t="str">
            <v>Antares High Growth Shares Fund</v>
          </cell>
          <cell r="D399">
            <v>1.0500000000000001E-2</v>
          </cell>
          <cell r="E399">
            <v>1.15E-2</v>
          </cell>
        </row>
        <row r="400">
          <cell r="A400" t="str">
            <v>PPL0115AU</v>
          </cell>
          <cell r="B400" t="str">
            <v>Antares Elite Opportunities Fund</v>
          </cell>
          <cell r="D400">
            <v>6.9999999999999993E-3</v>
          </cell>
          <cell r="E400">
            <v>6.9999999999999993E-3</v>
          </cell>
        </row>
        <row r="401">
          <cell r="A401" t="str">
            <v>PVA0011AU</v>
          </cell>
          <cell r="B401" t="str">
            <v>Prime Value Growth Fund - Class B</v>
          </cell>
          <cell r="D401">
            <v>1.0200000000000001E-2</v>
          </cell>
          <cell r="E401">
            <v>1.0200000000000001E-2</v>
          </cell>
        </row>
        <row r="402">
          <cell r="A402" t="str">
            <v>PVA0022AU</v>
          </cell>
          <cell r="B402" t="str">
            <v>Prime Value Imputation Fund - Class B</v>
          </cell>
          <cell r="D402">
            <v>1.0200000000000001E-2</v>
          </cell>
          <cell r="E402">
            <v>1.0200000000000001E-2</v>
          </cell>
        </row>
        <row r="403">
          <cell r="A403" t="str">
            <v>PWA0822AU</v>
          </cell>
          <cell r="B403" t="str">
            <v>BlackRock Tactical Growth Fund</v>
          </cell>
          <cell r="D403">
            <v>9.0000000000000011E-3</v>
          </cell>
          <cell r="E403">
            <v>9.0000000000000011E-3</v>
          </cell>
        </row>
        <row r="404">
          <cell r="A404" t="str">
            <v>QAU</v>
          </cell>
          <cell r="B404" t="str">
            <v xml:space="preserve">BetaShares Gold Bullion ETF (A$ Hedged)            </v>
          </cell>
          <cell r="C404">
            <v>5.8999999999999999E-3</v>
          </cell>
          <cell r="E404">
            <v>5.8999999999999999E-3</v>
          </cell>
        </row>
        <row r="405">
          <cell r="A405" t="str">
            <v>QMIX</v>
          </cell>
          <cell r="B405" t="str">
            <v xml:space="preserve">SPDR MSCI World Quality Mix Fund </v>
          </cell>
          <cell r="C405">
            <v>1.8E-3</v>
          </cell>
          <cell r="E405">
            <v>1.8E-3</v>
          </cell>
        </row>
        <row r="406">
          <cell r="A406" t="str">
            <v>QOZ</v>
          </cell>
          <cell r="B406" t="str">
            <v>BetaShares FTSE RAFI Australia 200 ETF</v>
          </cell>
          <cell r="C406">
            <v>4.0000000000000001E-3</v>
          </cell>
          <cell r="E406">
            <v>4.0000000000000001E-3</v>
          </cell>
        </row>
        <row r="407">
          <cell r="A407" t="str">
            <v>QPON</v>
          </cell>
          <cell r="B407" t="str">
            <v>BetaShares Australian Bank Senior Floating Rate Bond ETF</v>
          </cell>
          <cell r="C407">
            <v>2.2000000000000001E-3</v>
          </cell>
          <cell r="E407">
            <v>2.2000000000000001E-3</v>
          </cell>
        </row>
        <row r="408">
          <cell r="A408" t="str">
            <v>QUAL</v>
          </cell>
          <cell r="B408" t="str">
            <v>VanEck Vectors MSCI World ex Australia Quality ETF</v>
          </cell>
          <cell r="C408">
            <v>4.0000000000000001E-3</v>
          </cell>
          <cell r="E408">
            <v>4.0000000000000001E-3</v>
          </cell>
        </row>
        <row r="409">
          <cell r="A409" t="str">
            <v>QUS</v>
          </cell>
          <cell r="B409" t="str">
            <v>BetaShares S&amp;P 500 Equal Weight ETF</v>
          </cell>
          <cell r="C409">
            <v>2.8999999999999998E-3</v>
          </cell>
          <cell r="E409">
            <v>2.8999999999999998E-3</v>
          </cell>
        </row>
        <row r="410">
          <cell r="A410" t="str">
            <v>REIT</v>
          </cell>
          <cell r="B410" t="str">
            <v>VanEck Vectors FTSE International Property (Hedged) ETF</v>
          </cell>
          <cell r="C410">
            <v>2E-3</v>
          </cell>
          <cell r="E410">
            <v>2E-3</v>
          </cell>
        </row>
        <row r="411">
          <cell r="A411" t="str">
            <v>RFA0025AU</v>
          </cell>
          <cell r="B411" t="str">
            <v>Pendal Horizon Sustainable Australian Share Fund</v>
          </cell>
          <cell r="D411">
            <v>9.4999999999999998E-3</v>
          </cell>
          <cell r="E411">
            <v>9.4999999999999998E-3</v>
          </cell>
        </row>
        <row r="412">
          <cell r="A412" t="str">
            <v>RFA0059AU</v>
          </cell>
          <cell r="B412" t="str">
            <v>Pendal Focus Australian Share Fund</v>
          </cell>
          <cell r="D412">
            <v>7.4999999999999997E-3</v>
          </cell>
          <cell r="E412">
            <v>8.3000000000000001E-3</v>
          </cell>
        </row>
        <row r="413">
          <cell r="A413" t="str">
            <v>RFA0103AU</v>
          </cell>
          <cell r="B413" t="str">
            <v>Pendal Imputation Fund</v>
          </cell>
          <cell r="D413">
            <v>9.0000000000000011E-3</v>
          </cell>
          <cell r="E413">
            <v>9.0000000000000011E-3</v>
          </cell>
        </row>
        <row r="414">
          <cell r="A414" t="str">
            <v>RFA0811AU</v>
          </cell>
          <cell r="B414" t="str">
            <v xml:space="preserve">Pendal Sustainable Conservative Fund </v>
          </cell>
          <cell r="D414">
            <v>6.9999999999999993E-3</v>
          </cell>
          <cell r="E414">
            <v>6.9999999999999993E-3</v>
          </cell>
        </row>
        <row r="415">
          <cell r="A415" t="str">
            <v>RFA0813AU</v>
          </cell>
          <cell r="B415" t="str">
            <v>Pendal Fixed Interest Fund</v>
          </cell>
          <cell r="D415">
            <v>4.5000000000000005E-3</v>
          </cell>
          <cell r="E415">
            <v>4.5000000000000005E-3</v>
          </cell>
        </row>
        <row r="416">
          <cell r="A416" t="str">
            <v>RFA0815AU</v>
          </cell>
          <cell r="B416" t="str">
            <v>Pendal Active Balanced Fund</v>
          </cell>
          <cell r="D416">
            <v>9.4999999999999998E-3</v>
          </cell>
          <cell r="E416">
            <v>9.4999999999999998E-3</v>
          </cell>
        </row>
        <row r="417">
          <cell r="A417" t="str">
            <v>RFA0817AU</v>
          </cell>
          <cell r="B417" t="str">
            <v>Pendal Property Investment Fund</v>
          </cell>
          <cell r="D417">
            <v>6.5000000000000006E-3</v>
          </cell>
          <cell r="E417">
            <v>6.5000000000000006E-3</v>
          </cell>
        </row>
        <row r="418">
          <cell r="A418" t="str">
            <v>RFA0818AU</v>
          </cell>
          <cell r="B418" t="str">
            <v>Pendal Australian Share Fund</v>
          </cell>
          <cell r="D418">
            <v>7.9000000000000008E-3</v>
          </cell>
          <cell r="E418">
            <v>7.9000000000000008E-3</v>
          </cell>
        </row>
        <row r="419">
          <cell r="A419" t="str">
            <v>RFA0819AU</v>
          </cell>
          <cell r="B419" t="str">
            <v xml:space="preserve">Pendal Smaller Companies Fund </v>
          </cell>
          <cell r="D419">
            <v>1.0500000000000001E-2</v>
          </cell>
          <cell r="E419">
            <v>1.0500000000000001E-2</v>
          </cell>
        </row>
        <row r="420">
          <cell r="A420" t="str">
            <v>RFA0821AU</v>
          </cell>
          <cell r="B420" t="str">
            <v>Pendal Concentrated Global Share Fund No.2</v>
          </cell>
          <cell r="D420">
            <v>9.0000000000000011E-3</v>
          </cell>
          <cell r="E420">
            <v>9.0000000000000011E-3</v>
          </cell>
        </row>
        <row r="421">
          <cell r="A421" t="str">
            <v>RIM0001AU</v>
          </cell>
          <cell r="B421" t="str">
            <v xml:space="preserve">Russell Investments Balanced Fund Class A </v>
          </cell>
          <cell r="D421">
            <v>8.6999999999999994E-3</v>
          </cell>
          <cell r="E421">
            <v>8.8999999999999999E-3</v>
          </cell>
        </row>
        <row r="422">
          <cell r="A422" t="str">
            <v>RIM0002AU</v>
          </cell>
          <cell r="B422" t="str">
            <v xml:space="preserve">Russell Investments Conservative Fund Class A </v>
          </cell>
          <cell r="D422">
            <v>7.0999999999999995E-3</v>
          </cell>
          <cell r="E422">
            <v>7.1999999999999998E-3</v>
          </cell>
        </row>
        <row r="423">
          <cell r="A423" t="str">
            <v>RIM0003AU</v>
          </cell>
          <cell r="B423" t="str">
            <v xml:space="preserve">Russell Investments Diversified 50 Fund Class A </v>
          </cell>
          <cell r="D423">
            <v>8.1000000000000013E-3</v>
          </cell>
          <cell r="E423">
            <v>8.3000000000000018E-3</v>
          </cell>
        </row>
        <row r="424">
          <cell r="A424" t="str">
            <v>RIM0004AU</v>
          </cell>
          <cell r="B424" t="str">
            <v xml:space="preserve">Russell Investments Growth Fund Class A </v>
          </cell>
          <cell r="D424">
            <v>9.4999999999999998E-3</v>
          </cell>
          <cell r="E424">
            <v>9.7000000000000003E-3</v>
          </cell>
        </row>
        <row r="425">
          <cell r="A425" t="str">
            <v>RIM0006AU</v>
          </cell>
          <cell r="B425" t="str">
            <v xml:space="preserve">Russell Australian Shares Fund Class A </v>
          </cell>
          <cell r="D425">
            <v>9.0000000000000011E-3</v>
          </cell>
          <cell r="E425">
            <v>9.0000000000000011E-3</v>
          </cell>
        </row>
        <row r="426">
          <cell r="A426" t="str">
            <v>RIM0008AU</v>
          </cell>
          <cell r="B426" t="str">
            <v xml:space="preserve">Russell International Shares Fund Class A </v>
          </cell>
          <cell r="D426">
            <v>1.0800000000000001E-2</v>
          </cell>
          <cell r="E426">
            <v>1.0800000000000001E-2</v>
          </cell>
        </row>
        <row r="427">
          <cell r="A427" t="str">
            <v>RIM0009AU</v>
          </cell>
          <cell r="B427" t="str">
            <v xml:space="preserve">Russell International Shares Fund - $A Hedged Class A </v>
          </cell>
          <cell r="D427">
            <v>1.1299999999999999E-2</v>
          </cell>
          <cell r="E427">
            <v>1.1299999999999999E-2</v>
          </cell>
        </row>
        <row r="428">
          <cell r="A428" t="str">
            <v>RIM0011AU</v>
          </cell>
          <cell r="B428" t="str">
            <v>Russell Investments Balanced Fund Class C</v>
          </cell>
          <cell r="D428">
            <v>8.6999999999999994E-3</v>
          </cell>
          <cell r="E428">
            <v>8.8999999999999999E-3</v>
          </cell>
        </row>
        <row r="429">
          <cell r="A429" t="str">
            <v>RIM0012AU</v>
          </cell>
          <cell r="B429" t="str">
            <v>Russell Investments Conservative Fund Class C</v>
          </cell>
          <cell r="D429">
            <v>7.0999999999999995E-3</v>
          </cell>
          <cell r="E429">
            <v>7.1999999999999998E-3</v>
          </cell>
        </row>
        <row r="430">
          <cell r="A430" t="str">
            <v>RIM0013AU</v>
          </cell>
          <cell r="B430" t="str">
            <v>Russell Investments Diversified 50 Fund Class C</v>
          </cell>
          <cell r="D430">
            <v>8.1000000000000013E-3</v>
          </cell>
          <cell r="E430">
            <v>8.3000000000000018E-3</v>
          </cell>
        </row>
        <row r="431">
          <cell r="A431" t="str">
            <v>RIM0014AU</v>
          </cell>
          <cell r="B431" t="str">
            <v>Russell Investments Growth Fund Class C</v>
          </cell>
          <cell r="D431">
            <v>9.4999999999999998E-3</v>
          </cell>
          <cell r="E431">
            <v>9.7000000000000003E-3</v>
          </cell>
        </row>
        <row r="432">
          <cell r="A432" t="str">
            <v>RIM0015AU</v>
          </cell>
          <cell r="B432" t="str">
            <v>Russell Investments Australian Shares Fund Class C</v>
          </cell>
          <cell r="D432">
            <v>9.0000000000000011E-3</v>
          </cell>
          <cell r="E432">
            <v>9.0000000000000011E-3</v>
          </cell>
        </row>
        <row r="433">
          <cell r="A433" t="str">
            <v>RIM0016AU</v>
          </cell>
          <cell r="B433" t="str">
            <v>Russell Investments International Shares Fund Class C</v>
          </cell>
          <cell r="D433">
            <v>1.0800000000000001E-2</v>
          </cell>
          <cell r="E433">
            <v>1.0800000000000001E-2</v>
          </cell>
        </row>
        <row r="434">
          <cell r="A434" t="str">
            <v>RIM0017AU</v>
          </cell>
          <cell r="B434" t="str">
            <v>Russell Investments International Shares Fund - $A Hedged Class C</v>
          </cell>
          <cell r="D434">
            <v>1.1299999999999999E-2</v>
          </cell>
          <cell r="E434">
            <v>1.1299999999999999E-2</v>
          </cell>
        </row>
        <row r="435">
          <cell r="A435" t="str">
            <v>RIM0018AU</v>
          </cell>
          <cell r="B435" t="str">
            <v>Ventura Wholesale Conservative Fund</v>
          </cell>
          <cell r="D435">
            <v>7.0999999999999995E-3</v>
          </cell>
          <cell r="E435">
            <v>7.1999999999999998E-3</v>
          </cell>
        </row>
        <row r="436">
          <cell r="A436" t="str">
            <v>RIM0019AU</v>
          </cell>
          <cell r="B436" t="str">
            <v>Ventura Wholesale Diversified 50 Fund</v>
          </cell>
          <cell r="D436">
            <v>8.1000000000000013E-3</v>
          </cell>
          <cell r="E436">
            <v>8.3000000000000018E-3</v>
          </cell>
        </row>
        <row r="437">
          <cell r="A437" t="str">
            <v>RIM0020AU</v>
          </cell>
          <cell r="B437" t="str">
            <v>Ventura Wholesale Growth 70 Fund</v>
          </cell>
          <cell r="D437">
            <v>8.6999999999999994E-3</v>
          </cell>
          <cell r="E437">
            <v>8.8999999999999999E-3</v>
          </cell>
        </row>
        <row r="438">
          <cell r="A438" t="str">
            <v>RIM0024AU</v>
          </cell>
          <cell r="B438" t="str">
            <v>Russell Investments Portfolio Series - Balanced</v>
          </cell>
          <cell r="D438">
            <v>9.7000000000000003E-3</v>
          </cell>
          <cell r="E438">
            <v>9.9000000000000008E-3</v>
          </cell>
        </row>
        <row r="439">
          <cell r="A439" t="str">
            <v>RIM0025AU</v>
          </cell>
          <cell r="B439" t="str">
            <v>Russell Portfolio Series - Growth</v>
          </cell>
          <cell r="D439">
            <v>1.0500000000000001E-2</v>
          </cell>
          <cell r="E439">
            <v>1.0700000000000001E-2</v>
          </cell>
        </row>
        <row r="440">
          <cell r="A440" t="str">
            <v>RIM0029AU</v>
          </cell>
          <cell r="B440" t="str">
            <v>Russell Australian Opportunities Fund</v>
          </cell>
          <cell r="D440">
            <v>1.1299999999999999E-2</v>
          </cell>
          <cell r="E440">
            <v>1.2799999999999999E-2</v>
          </cell>
        </row>
        <row r="441">
          <cell r="A441" t="str">
            <v>RIM0030AU</v>
          </cell>
          <cell r="B441" t="str">
            <v>Russell Investments High Growth Fund Class C</v>
          </cell>
          <cell r="D441">
            <v>1.0500000000000001E-2</v>
          </cell>
          <cell r="E441">
            <v>1.0800000000000001E-2</v>
          </cell>
        </row>
        <row r="442">
          <cell r="A442" t="str">
            <v>RIM0031AU</v>
          </cell>
          <cell r="B442" t="str">
            <v>Russell International Property Securities Fund $A Hedged</v>
          </cell>
          <cell r="D442">
            <v>0.01</v>
          </cell>
          <cell r="E442">
            <v>0.01</v>
          </cell>
        </row>
        <row r="443">
          <cell r="A443" t="str">
            <v>RIM0032AU</v>
          </cell>
          <cell r="B443" t="str">
            <v>Russell Global Opportunities Fund</v>
          </cell>
          <cell r="D443">
            <v>1.1299999999999999E-2</v>
          </cell>
          <cell r="E443">
            <v>1.1299999999999999E-2</v>
          </cell>
        </row>
        <row r="444">
          <cell r="A444" t="str">
            <v>RIM0034AU</v>
          </cell>
          <cell r="B444" t="str">
            <v xml:space="preserve">Russell High Growth Fund Class A </v>
          </cell>
          <cell r="D444">
            <v>1.0500000000000001E-2</v>
          </cell>
          <cell r="E444">
            <v>1.0800000000000001E-2</v>
          </cell>
        </row>
        <row r="445">
          <cell r="A445" t="str">
            <v>RIM0042AU</v>
          </cell>
          <cell r="B445" t="str">
            <v>Russell Global Listed Infrastructure Fund - $A Hedged</v>
          </cell>
          <cell r="D445">
            <v>1.15E-2</v>
          </cell>
          <cell r="E445">
            <v>1.15E-2</v>
          </cell>
        </row>
        <row r="446">
          <cell r="A446" t="str">
            <v>RIM0087AU</v>
          </cell>
          <cell r="B446" t="str">
            <v>Russell Investments Multi-Asset Growth Strategy Fund Plus</v>
          </cell>
          <cell r="D446">
            <v>1.0800000000000001E-2</v>
          </cell>
          <cell r="E446">
            <v>1.14E-2</v>
          </cell>
        </row>
        <row r="447">
          <cell r="A447" t="str">
            <v>RIM0089AU</v>
          </cell>
          <cell r="B447" t="str">
            <v>Russell Investments Multi-Asset Income Strategy Fund</v>
          </cell>
          <cell r="D447">
            <v>8.5000000000000006E-3</v>
          </cell>
          <cell r="E447">
            <v>8.7000000000000011E-3</v>
          </cell>
        </row>
        <row r="448">
          <cell r="A448" t="str">
            <v>ROBO</v>
          </cell>
          <cell r="B448" t="str">
            <v>ETFS ROBO Global Robotics and Automation ETF</v>
          </cell>
          <cell r="C448">
            <v>6.8999999999999999E-3</v>
          </cell>
          <cell r="E448">
            <v>6.8999999999999999E-3</v>
          </cell>
        </row>
        <row r="449">
          <cell r="A449" t="str">
            <v>SBC0007AU</v>
          </cell>
          <cell r="B449" t="str">
            <v>UBS Diversified Fixed Income Fund</v>
          </cell>
          <cell r="D449">
            <v>5.5000000000000005E-3</v>
          </cell>
          <cell r="E449">
            <v>5.5000000000000005E-3</v>
          </cell>
        </row>
        <row r="450">
          <cell r="A450" t="str">
            <v>SBC0811AU</v>
          </cell>
          <cell r="B450" t="str">
            <v>UBS Cash Fund</v>
          </cell>
          <cell r="D450">
            <v>2E-3</v>
          </cell>
          <cell r="E450">
            <v>2E-3</v>
          </cell>
        </row>
        <row r="451">
          <cell r="A451" t="str">
            <v>SBC0812AU</v>
          </cell>
          <cell r="B451" t="str">
            <v>UBS Short-Term Fixed Income Fund</v>
          </cell>
          <cell r="D451">
            <v>2E-3</v>
          </cell>
          <cell r="E451">
            <v>2E-3</v>
          </cell>
        </row>
        <row r="452">
          <cell r="A452" t="str">
            <v>SBC0813AU</v>
          </cell>
          <cell r="B452" t="str">
            <v>UBS Australian Bond Fund</v>
          </cell>
          <cell r="D452">
            <v>4.5000000000000005E-3</v>
          </cell>
          <cell r="E452">
            <v>4.5000000000000005E-3</v>
          </cell>
        </row>
        <row r="453">
          <cell r="A453" t="str">
            <v>SBC0814AU</v>
          </cell>
          <cell r="B453" t="str">
            <v>UBS Defensive Investment Fund</v>
          </cell>
          <cell r="D453">
            <v>8.6E-3</v>
          </cell>
          <cell r="E453">
            <v>8.6E-3</v>
          </cell>
        </row>
        <row r="454">
          <cell r="A454" t="str">
            <v>SBC0815AU</v>
          </cell>
          <cell r="B454" t="str">
            <v>UBS Balanced Investment Fund</v>
          </cell>
          <cell r="D454">
            <v>9.7000000000000003E-3</v>
          </cell>
          <cell r="E454">
            <v>9.7000000000000003E-3</v>
          </cell>
        </row>
        <row r="455">
          <cell r="A455" t="str">
            <v>SBC0816AU</v>
          </cell>
          <cell r="B455" t="str">
            <v>UBS Property Securities Fund</v>
          </cell>
          <cell r="D455">
            <v>8.5000000000000006E-3</v>
          </cell>
          <cell r="E455">
            <v>8.5000000000000006E-3</v>
          </cell>
        </row>
        <row r="456">
          <cell r="A456" t="str">
            <v>SBC0817AU</v>
          </cell>
          <cell r="B456" t="str">
            <v>UBS Australian Share Fund</v>
          </cell>
          <cell r="D456">
            <v>8.0000000000000002E-3</v>
          </cell>
          <cell r="E456">
            <v>8.0000000000000002E-3</v>
          </cell>
        </row>
        <row r="457">
          <cell r="A457" t="str">
            <v>SBC0819AU</v>
          </cell>
          <cell r="B457" t="str">
            <v>UBS International Bond Fund</v>
          </cell>
          <cell r="D457">
            <v>4.8999999999999998E-3</v>
          </cell>
          <cell r="E457">
            <v>4.8999999999999998E-3</v>
          </cell>
        </row>
        <row r="458">
          <cell r="A458" t="str">
            <v>SBC0822AU</v>
          </cell>
          <cell r="B458" t="str">
            <v>UBS International Share^^</v>
          </cell>
          <cell r="D458">
            <v>0.01</v>
          </cell>
          <cell r="E458">
            <v>0.01</v>
          </cell>
        </row>
        <row r="459">
          <cell r="A459" t="str">
            <v>SCH0002AU</v>
          </cell>
          <cell r="B459" t="str">
            <v>Schroder Australian Equity Fund</v>
          </cell>
          <cell r="D459">
            <v>6.1999999999999998E-3</v>
          </cell>
          <cell r="E459">
            <v>6.1999999999999998E-3</v>
          </cell>
        </row>
        <row r="460">
          <cell r="A460" t="str">
            <v>SCH0010AU</v>
          </cell>
          <cell r="B460" t="str">
            <v>Schroder Strategic Growth Fund - Professional Class</v>
          </cell>
          <cell r="D460">
            <v>6.0999999999999995E-3</v>
          </cell>
          <cell r="E460">
            <v>6.0999999999999995E-3</v>
          </cell>
        </row>
        <row r="461">
          <cell r="A461" t="str">
            <v>SCH0028AU</v>
          </cell>
          <cell r="B461" t="str">
            <v>Schroder Fixed Income Fund - Wholesale Class</v>
          </cell>
          <cell r="D461">
            <v>4.5000000000000005E-3</v>
          </cell>
          <cell r="E461">
            <v>4.5000000000000005E-3</v>
          </cell>
        </row>
        <row r="462">
          <cell r="A462" t="str">
            <v>SCH0032AU</v>
          </cell>
          <cell r="B462" t="str">
            <v>Schroder Global Value Fund (Hedged)</v>
          </cell>
          <cell r="D462">
            <v>7.4999999999999997E-3</v>
          </cell>
          <cell r="E462">
            <v>7.4999999999999997E-3</v>
          </cell>
        </row>
        <row r="463">
          <cell r="A463" t="str">
            <v>SCH0038AU</v>
          </cell>
          <cell r="B463" t="str">
            <v>Schroder Specialist Private Equity Fund</v>
          </cell>
          <cell r="D463">
            <v>2.5499999999999998E-2</v>
          </cell>
          <cell r="E463">
            <v>2.5499999999999998E-2</v>
          </cell>
        </row>
        <row r="464">
          <cell r="A464" t="str">
            <v>SCH0047AU</v>
          </cell>
          <cell r="B464" t="str">
            <v>Schroder Real Return Fund</v>
          </cell>
          <cell r="D464">
            <v>8.6999999999999994E-3</v>
          </cell>
          <cell r="E464">
            <v>8.6999999999999994E-3</v>
          </cell>
        </row>
        <row r="465">
          <cell r="A465" t="str">
            <v>SCH0101AU</v>
          </cell>
          <cell r="B465" t="str">
            <v>Schroder Wholesale Australian Equity Fund</v>
          </cell>
          <cell r="D465">
            <v>8.0000000000000002E-3</v>
          </cell>
          <cell r="E465">
            <v>8.0000000000000002E-3</v>
          </cell>
        </row>
        <row r="466">
          <cell r="A466" t="str">
            <v>SCH0102AU</v>
          </cell>
          <cell r="B466" t="str">
            <v>Schroder Sustainable Growth Fund</v>
          </cell>
          <cell r="D466">
            <v>8.6999999999999994E-3</v>
          </cell>
          <cell r="E466">
            <v>8.6999999999999994E-3</v>
          </cell>
        </row>
        <row r="467">
          <cell r="A467" t="str">
            <v>SCH0103AU</v>
          </cell>
          <cell r="B467" t="str">
            <v>Schroder Absolute Return Income Fund</v>
          </cell>
          <cell r="D467">
            <v>5.5000000000000005E-3</v>
          </cell>
          <cell r="E467">
            <v>5.5000000000000005E-3</v>
          </cell>
        </row>
        <row r="468">
          <cell r="A468" t="str">
            <v>SFY</v>
          </cell>
          <cell r="B468" t="str">
            <v xml:space="preserve">SPDR S&amp;P/ASX 50 </v>
          </cell>
          <cell r="C468">
            <v>2E-3</v>
          </cell>
          <cell r="E468">
            <v>2E-3</v>
          </cell>
        </row>
        <row r="469">
          <cell r="A469" t="str">
            <v>SLF</v>
          </cell>
          <cell r="B469" t="str">
            <v>SPDR S&amp;P/ASX 200 Listed Property</v>
          </cell>
          <cell r="C469">
            <v>1.6000000000000001E-3</v>
          </cell>
          <cell r="E469">
            <v>1.6000000000000001E-3</v>
          </cell>
        </row>
        <row r="470">
          <cell r="A470" t="str">
            <v>SLT2171AU</v>
          </cell>
          <cell r="B470" t="str">
            <v>Nanuk New World Fund</v>
          </cell>
          <cell r="D470">
            <v>1.1000000000000001E-2</v>
          </cell>
          <cell r="E470">
            <v>1.1000000000000001E-2</v>
          </cell>
        </row>
        <row r="471">
          <cell r="A471" t="str">
            <v>SLT2562AU</v>
          </cell>
          <cell r="B471" t="str">
            <v>Smarter Money Long-Short Credit Fund</v>
          </cell>
          <cell r="D471">
            <v>0.01</v>
          </cell>
          <cell r="E471">
            <v>1.9300000000000001E-2</v>
          </cell>
        </row>
        <row r="472">
          <cell r="A472" t="str">
            <v>SMAANT01S</v>
          </cell>
          <cell r="B472" t="str">
            <v>Antares Core Opportunities</v>
          </cell>
          <cell r="C472">
            <v>6.1999999999999998E-3</v>
          </cell>
          <cell r="E472">
            <v>6.1999999999999998E-3</v>
          </cell>
        </row>
        <row r="473">
          <cell r="A473" t="str">
            <v>SMAANT02S</v>
          </cell>
          <cell r="B473" t="str">
            <v>Antares Dividend Builder</v>
          </cell>
          <cell r="C473">
            <v>4.5999999999999999E-3</v>
          </cell>
          <cell r="E473">
            <v>4.5999999999999999E-3</v>
          </cell>
        </row>
        <row r="474">
          <cell r="A474" t="str">
            <v>SMABLK01S</v>
          </cell>
          <cell r="B474" t="str">
            <v>BlackRock iShares Enhanced Strategic Aggressive</v>
          </cell>
          <cell r="C474">
            <v>3.8400000000000001E-3</v>
          </cell>
          <cell r="E474">
            <v>3.8400000000000001E-3</v>
          </cell>
        </row>
        <row r="475">
          <cell r="A475" t="str">
            <v>SMABLK02S</v>
          </cell>
          <cell r="B475" t="str">
            <v>BlackRock iShares Enhanced Strategic Growth</v>
          </cell>
          <cell r="C475">
            <v>3.7799999999999999E-3</v>
          </cell>
          <cell r="E475">
            <v>3.7799999999999999E-3</v>
          </cell>
        </row>
        <row r="476">
          <cell r="A476" t="str">
            <v>SMABLK03S</v>
          </cell>
          <cell r="B476" t="str">
            <v>BlackRock iShares Enhanced Strategic Balanced</v>
          </cell>
          <cell r="C476">
            <v>3.7499999999999999E-3</v>
          </cell>
          <cell r="E476">
            <v>3.7499999999999999E-3</v>
          </cell>
        </row>
        <row r="477">
          <cell r="A477" t="str">
            <v>SMABLK04S</v>
          </cell>
          <cell r="B477" t="str">
            <v>BlackRock iShares Enhanced Strategic Moderate</v>
          </cell>
          <cell r="C477">
            <v>3.5400000000000002E-3</v>
          </cell>
          <cell r="E477">
            <v>3.5400000000000002E-3</v>
          </cell>
        </row>
        <row r="478">
          <cell r="A478" t="str">
            <v>SMABLK05S</v>
          </cell>
          <cell r="B478" t="str">
            <v>BlackRock iShares Enhanced Strategic Conservative</v>
          </cell>
          <cell r="C478">
            <v>3.4199999999999999E-3</v>
          </cell>
          <cell r="E478">
            <v>3.4199999999999999E-3</v>
          </cell>
        </row>
        <row r="479">
          <cell r="A479" t="str">
            <v>SMADNR01S</v>
          </cell>
          <cell r="B479" t="str">
            <v>DNR Capital Australian Equities High Conviction</v>
          </cell>
          <cell r="C479">
            <v>7.4999999999999997E-3</v>
          </cell>
          <cell r="E479">
            <v>7.4999999999999997E-3</v>
          </cell>
        </row>
        <row r="480">
          <cell r="A480" t="str">
            <v>SMADNR03S</v>
          </cell>
          <cell r="B480" t="str">
            <v>DNR Capital Australian Equities Income</v>
          </cell>
          <cell r="C480">
            <v>7.4999999999999997E-3</v>
          </cell>
          <cell r="E480">
            <v>7.4999999999999997E-3</v>
          </cell>
        </row>
        <row r="481">
          <cell r="A481" t="str">
            <v>SMAIBB02S</v>
          </cell>
          <cell r="B481" t="str">
            <v>Morningstar Australian Shares Income</v>
          </cell>
          <cell r="C481">
            <v>6.5700000000000003E-3</v>
          </cell>
          <cell r="E481">
            <v>6.5700000000000003E-3</v>
          </cell>
        </row>
        <row r="482">
          <cell r="A482" t="str">
            <v>SMAWTC01S</v>
          </cell>
          <cell r="B482" t="str">
            <v>Wealthtrac Balanced</v>
          </cell>
          <cell r="C482">
            <v>1.025E-2</v>
          </cell>
          <cell r="E482">
            <v>1.025E-2</v>
          </cell>
        </row>
        <row r="483">
          <cell r="A483" t="str">
            <v>SMAWTC03S</v>
          </cell>
          <cell r="B483" t="str">
            <v>Wealthtrac Growth</v>
          </cell>
          <cell r="C483">
            <v>1.061E-2</v>
          </cell>
          <cell r="E483">
            <v>1.061E-2</v>
          </cell>
        </row>
        <row r="484">
          <cell r="A484" t="str">
            <v>SMAWTC04S</v>
          </cell>
          <cell r="B484" t="str">
            <v xml:space="preserve">Wealthtrac High Growth </v>
          </cell>
          <cell r="C484">
            <v>1.065E-2</v>
          </cell>
          <cell r="E484">
            <v>1.065E-2</v>
          </cell>
        </row>
        <row r="485">
          <cell r="A485" t="str">
            <v>SMAWTC05S</v>
          </cell>
          <cell r="B485" t="str">
            <v xml:space="preserve">Wealthtrac Moderate </v>
          </cell>
          <cell r="C485">
            <v>9.6299999999999997E-3</v>
          </cell>
          <cell r="E485">
            <v>9.6299999999999997E-3</v>
          </cell>
        </row>
        <row r="486">
          <cell r="A486" t="str">
            <v>SOL0001AU</v>
          </cell>
          <cell r="B486" t="str">
            <v>Solaris Core Australian Equity Fund PA</v>
          </cell>
          <cell r="C486">
            <v>9.9000000000000008E-3</v>
          </cell>
          <cell r="E486">
            <v>9.9000000000000008E-3</v>
          </cell>
        </row>
        <row r="487">
          <cell r="A487" t="str">
            <v>SSB0026AU</v>
          </cell>
          <cell r="B487" t="str">
            <v>Legg Mason Martin Currie Real Income Fund</v>
          </cell>
          <cell r="D487">
            <v>8.5000000000000006E-3</v>
          </cell>
          <cell r="E487">
            <v>8.5000000000000006E-3</v>
          </cell>
        </row>
        <row r="488">
          <cell r="A488" t="str">
            <v>SSB0122AU</v>
          </cell>
          <cell r="B488" t="str">
            <v xml:space="preserve">Legg Mason Western Asset Australian Bond Fund </v>
          </cell>
          <cell r="D488">
            <v>4.1999999999999997E-3</v>
          </cell>
          <cell r="E488">
            <v>4.1999999999999997E-3</v>
          </cell>
        </row>
        <row r="489">
          <cell r="A489" t="str">
            <v>SSO</v>
          </cell>
          <cell r="B489" t="str">
            <v>SPDR S&amp;P/ASX Small Ordinaries</v>
          </cell>
          <cell r="C489">
            <v>5.0000000000000001E-3</v>
          </cell>
          <cell r="E489">
            <v>5.0000000000000001E-3</v>
          </cell>
        </row>
        <row r="490">
          <cell r="A490" t="str">
            <v>SST0013AU</v>
          </cell>
          <cell r="B490" t="str">
            <v>State Street International Equities Index^^</v>
          </cell>
          <cell r="D490">
            <v>1.8E-3</v>
          </cell>
          <cell r="E490">
            <v>1.8E-3</v>
          </cell>
        </row>
        <row r="491">
          <cell r="A491" t="str">
            <v>SST0048AU</v>
          </cell>
          <cell r="B491" t="str">
            <v xml:space="preserve">State Street Australian Equity Fund </v>
          </cell>
          <cell r="D491">
            <v>6.9999999999999993E-3</v>
          </cell>
          <cell r="E491">
            <v>6.9999999999999993E-3</v>
          </cell>
        </row>
        <row r="492">
          <cell r="A492" t="str">
            <v>SST0057AU</v>
          </cell>
          <cell r="B492" t="str">
            <v>State Street Climate ESG International Equity</v>
          </cell>
          <cell r="D492">
            <v>2.3999999999999998E-3</v>
          </cell>
          <cell r="E492">
            <v>2.3999999999999998E-3</v>
          </cell>
        </row>
        <row r="493">
          <cell r="A493" t="str">
            <v>STL0101AU</v>
          </cell>
          <cell r="B493" t="str">
            <v>Sandhurst IML Industrial Share Fund</v>
          </cell>
          <cell r="D493">
            <v>0.01</v>
          </cell>
          <cell r="E493">
            <v>0.01</v>
          </cell>
        </row>
        <row r="494">
          <cell r="A494" t="str">
            <v>STW</v>
          </cell>
          <cell r="B494" t="str">
            <v xml:space="preserve">SPDR S&amp;P/ASX 200 </v>
          </cell>
          <cell r="C494">
            <v>5.0000000000000001E-4</v>
          </cell>
          <cell r="E494">
            <v>5.0000000000000001E-4</v>
          </cell>
        </row>
        <row r="495">
          <cell r="A495" t="str">
            <v>SWI1413AU</v>
          </cell>
          <cell r="B495" t="str">
            <v>WCM Quality Global Growth (Managed Fund)</v>
          </cell>
          <cell r="D495">
            <v>1.3500000000000002E-2</v>
          </cell>
          <cell r="E495">
            <v>1.5400000000000002E-2</v>
          </cell>
        </row>
        <row r="496">
          <cell r="A496" t="str">
            <v>SWI4949AU</v>
          </cell>
          <cell r="B496" t="str">
            <v>WCM Quality Global Growth (Managed Fund) Class B (hedged)</v>
          </cell>
          <cell r="D496">
            <v>1.3500000000000002E-2</v>
          </cell>
          <cell r="E496">
            <v>1.3800000000000002E-2</v>
          </cell>
        </row>
        <row r="497">
          <cell r="A497" t="str">
            <v>SYI</v>
          </cell>
          <cell r="B497" t="str">
            <v xml:space="preserve">SPDR MSCI Australia Select High Dividend </v>
          </cell>
          <cell r="C497">
            <v>2E-3</v>
          </cell>
          <cell r="E497">
            <v>2E-3</v>
          </cell>
        </row>
        <row r="498">
          <cell r="A498" t="str">
            <v>TECH</v>
          </cell>
          <cell r="B498" t="str">
            <v>ETFS Morningstar Global Technology ETF</v>
          </cell>
          <cell r="C498">
            <v>4.4999999999999997E-3</v>
          </cell>
          <cell r="E498">
            <v>4.4999999999999997E-3</v>
          </cell>
        </row>
        <row r="499">
          <cell r="A499" t="str">
            <v>TGP0008AU</v>
          </cell>
          <cell r="B499" t="str">
            <v>ClearBridge RARE Infrastructure Value Fund - Hedged</v>
          </cell>
          <cell r="D499">
            <v>1.03E-2</v>
          </cell>
          <cell r="E499">
            <v>1.03E-2</v>
          </cell>
        </row>
        <row r="500">
          <cell r="A500" t="str">
            <v>TGP0034AU</v>
          </cell>
          <cell r="B500" t="str">
            <v xml:space="preserve">ClearBridge RARE Infrastructure Value Fund - Unhedged </v>
          </cell>
          <cell r="D500">
            <v>9.7000000000000003E-3</v>
          </cell>
          <cell r="E500">
            <v>9.7000000000000003E-3</v>
          </cell>
        </row>
        <row r="501">
          <cell r="A501" t="str">
            <v>TYN0028AU</v>
          </cell>
          <cell r="B501" t="str">
            <v>Nikko AM Australian Share Wholesale Fund</v>
          </cell>
          <cell r="D501">
            <v>8.5000000000000006E-3</v>
          </cell>
          <cell r="E501">
            <v>8.5000000000000006E-3</v>
          </cell>
        </row>
        <row r="502">
          <cell r="A502" t="str">
            <v>TYN0104AU</v>
          </cell>
          <cell r="B502" t="str">
            <v>Nikko AM Australian Bond Fund</v>
          </cell>
          <cell r="D502">
            <v>3.0000000000000001E-3</v>
          </cell>
          <cell r="E502">
            <v>3.0000000000000001E-3</v>
          </cell>
        </row>
        <row r="503">
          <cell r="A503" t="str">
            <v>UBS0024AU</v>
          </cell>
          <cell r="B503" t="str">
            <v>UBS-HALO Australian Share Fund</v>
          </cell>
          <cell r="C503">
            <v>8.9999999999999993E-3</v>
          </cell>
          <cell r="E503">
            <v>8.9999999999999993E-3</v>
          </cell>
        </row>
        <row r="504">
          <cell r="A504" t="str">
            <v>UFM0051AU</v>
          </cell>
          <cell r="B504" t="str">
            <v>IOOF MultiMix Moderate Growth Trust</v>
          </cell>
          <cell r="D504">
            <v>8.1000000000000013E-3</v>
          </cell>
          <cell r="E504">
            <v>9.8000000000000014E-3</v>
          </cell>
        </row>
        <row r="505">
          <cell r="A505" t="str">
            <v>USD</v>
          </cell>
          <cell r="B505" t="str">
            <v>BetaShares U.S Dollar ETF</v>
          </cell>
          <cell r="C505">
            <v>4.4999999999999997E-3</v>
          </cell>
          <cell r="E505">
            <v>4.4999999999999997E-3</v>
          </cell>
        </row>
        <row r="506">
          <cell r="A506" t="str">
            <v>VACF</v>
          </cell>
          <cell r="B506" t="str">
            <v>Vanguard Australian Corporate Fixed Interest Index ETF</v>
          </cell>
          <cell r="C506">
            <v>2E-3</v>
          </cell>
          <cell r="E506">
            <v>2E-3</v>
          </cell>
        </row>
        <row r="507">
          <cell r="A507" t="str">
            <v>VAE</v>
          </cell>
          <cell r="B507" t="str">
            <v>Vanguard FTSE Asia Ex-Japan Shares Index ETF</v>
          </cell>
          <cell r="C507">
            <v>4.0000000000000001E-3</v>
          </cell>
          <cell r="E507">
            <v>4.0000000000000001E-3</v>
          </cell>
        </row>
        <row r="508">
          <cell r="A508" t="str">
            <v>VAF</v>
          </cell>
          <cell r="B508" t="str">
            <v xml:space="preserve">Vanguard Australian Fixed Interest </v>
          </cell>
          <cell r="C508">
            <v>1.9E-3</v>
          </cell>
          <cell r="E508">
            <v>1.9E-3</v>
          </cell>
        </row>
        <row r="509">
          <cell r="A509" t="str">
            <v>VAN0001AU</v>
          </cell>
          <cell r="B509" t="str">
            <v>Vanguard Australian Fixed Interest Index Fund</v>
          </cell>
          <cell r="D509">
            <v>1.9E-3</v>
          </cell>
          <cell r="E509">
            <v>1.9E-3</v>
          </cell>
        </row>
        <row r="510">
          <cell r="A510" t="str">
            <v>VAN0002AU</v>
          </cell>
          <cell r="B510" t="str">
            <v>Vanguard Australian Shares Index Fund</v>
          </cell>
          <cell r="D510">
            <v>1.6000000000000001E-3</v>
          </cell>
          <cell r="E510">
            <v>1.6000000000000001E-3</v>
          </cell>
        </row>
        <row r="511">
          <cell r="A511" t="str">
            <v>VAN0003AU</v>
          </cell>
          <cell r="B511" t="str">
            <v>Vanguard International Shares Index Fund</v>
          </cell>
          <cell r="D511">
            <v>1.8E-3</v>
          </cell>
          <cell r="E511">
            <v>1.8E-3</v>
          </cell>
        </row>
        <row r="512">
          <cell r="A512" t="str">
            <v>VAN0004AU</v>
          </cell>
          <cell r="B512" t="str">
            <v>Vanguard Australian Property Securities Index Fund</v>
          </cell>
          <cell r="D512">
            <v>2.3E-3</v>
          </cell>
          <cell r="E512">
            <v>2.3E-3</v>
          </cell>
        </row>
        <row r="513">
          <cell r="A513" t="str">
            <v>VAN0005AU</v>
          </cell>
          <cell r="B513" t="str">
            <v>Vanguard Emerging Markets Shares Index Fund</v>
          </cell>
          <cell r="D513">
            <v>5.6000000000000008E-3</v>
          </cell>
          <cell r="E513">
            <v>5.6000000000000008E-3</v>
          </cell>
        </row>
        <row r="514">
          <cell r="A514" t="str">
            <v>VAN0018AU</v>
          </cell>
          <cell r="B514" t="str">
            <v>Vanguard International Property Securities Index Fund</v>
          </cell>
          <cell r="D514">
            <v>4.0000000000000001E-3</v>
          </cell>
          <cell r="E514">
            <v>4.0000000000000001E-3</v>
          </cell>
        </row>
        <row r="515">
          <cell r="A515" t="str">
            <v>VAN0019AU</v>
          </cell>
          <cell r="B515" t="str">
            <v>Vanguard International Property Securities Index Fund (Hedged)</v>
          </cell>
          <cell r="D515">
            <v>4.5999999999999999E-3</v>
          </cell>
          <cell r="E515">
            <v>4.5999999999999999E-3</v>
          </cell>
        </row>
        <row r="516">
          <cell r="A516" t="str">
            <v>VAN0020AU</v>
          </cell>
          <cell r="B516" t="str">
            <v>Vanguard Cash Reserve Fund</v>
          </cell>
          <cell r="D516">
            <v>1.5E-3</v>
          </cell>
          <cell r="E516">
            <v>1.5E-3</v>
          </cell>
        </row>
        <row r="517">
          <cell r="A517" t="str">
            <v>VAN0021AU</v>
          </cell>
          <cell r="B517" t="str">
            <v>Vanguard International Small Companies Index Fund</v>
          </cell>
          <cell r="D517">
            <v>3.9000000000000003E-3</v>
          </cell>
          <cell r="E517">
            <v>3.9000000000000003E-3</v>
          </cell>
        </row>
        <row r="518">
          <cell r="A518" t="str">
            <v>VAN0022AU</v>
          </cell>
          <cell r="B518" t="str">
            <v>Vanguard International Small Companies Index Fund (Hedged)</v>
          </cell>
          <cell r="D518">
            <v>4.1999999999999997E-3</v>
          </cell>
          <cell r="E518">
            <v>4.1999999999999997E-3</v>
          </cell>
        </row>
        <row r="519">
          <cell r="A519" t="str">
            <v>VAN0024AU</v>
          </cell>
          <cell r="B519" t="str">
            <v>Vanguard Global Infrastructure Index Fund (Hedged) </v>
          </cell>
          <cell r="D519">
            <v>5.5000000000000005E-3</v>
          </cell>
          <cell r="E519">
            <v>5.5000000000000005E-3</v>
          </cell>
        </row>
        <row r="520">
          <cell r="A520" t="str">
            <v>VAN0042AU</v>
          </cell>
          <cell r="B520" t="str">
            <v>Vanguard Diversified Bond Index Fund</v>
          </cell>
          <cell r="D520">
            <v>2.8999999999999998E-3</v>
          </cell>
          <cell r="E520">
            <v>2.8999999999999998E-3</v>
          </cell>
        </row>
        <row r="521">
          <cell r="A521" t="str">
            <v>VAN0102AU</v>
          </cell>
          <cell r="B521" t="str">
            <v>Vanguard Short-Term Fixed Interest Fund</v>
          </cell>
          <cell r="D521">
            <v>1.9E-3</v>
          </cell>
          <cell r="E521">
            <v>1.9E-3</v>
          </cell>
        </row>
        <row r="522">
          <cell r="A522" t="str">
            <v>VAN0103AU</v>
          </cell>
          <cell r="B522" t="str">
            <v>Vanguard International Fixed Interest Index Fund (Hedged)</v>
          </cell>
          <cell r="D522">
            <v>2.5999999999999999E-3</v>
          </cell>
          <cell r="E522">
            <v>2.5999999999999999E-3</v>
          </cell>
        </row>
        <row r="523">
          <cell r="A523" t="str">
            <v>VAN0104AU</v>
          </cell>
          <cell r="B523" t="str">
            <v>Vanguard Australian Shares High Yield Fund</v>
          </cell>
          <cell r="D523">
            <v>3.4999999999999996E-3</v>
          </cell>
          <cell r="E523">
            <v>3.4999999999999996E-3</v>
          </cell>
        </row>
        <row r="524">
          <cell r="A524" t="str">
            <v>VAN0105AU</v>
          </cell>
          <cell r="B524" t="str">
            <v>Vanguard International Shares Index Fund (Hedged)</v>
          </cell>
          <cell r="D524">
            <v>2.0999999999999999E-3</v>
          </cell>
          <cell r="E524">
            <v>2.0999999999999999E-3</v>
          </cell>
        </row>
        <row r="525">
          <cell r="A525" t="str">
            <v>VAN0106AU</v>
          </cell>
          <cell r="B525" t="str">
            <v>Vanguard International Credit Securities Index Fund (Hedged)</v>
          </cell>
          <cell r="D525">
            <v>3.2000000000000002E-3</v>
          </cell>
          <cell r="E525">
            <v>3.2000000000000002E-3</v>
          </cell>
        </row>
        <row r="526">
          <cell r="A526" t="str">
            <v>VAN0108AU</v>
          </cell>
          <cell r="B526" t="str">
            <v>Vanguard Balanced Index Fund</v>
          </cell>
          <cell r="D526">
            <v>2.8999999999999998E-3</v>
          </cell>
          <cell r="E526">
            <v>2.8999999999999998E-3</v>
          </cell>
        </row>
        <row r="527">
          <cell r="A527" t="str">
            <v>VAN0109AU</v>
          </cell>
          <cell r="B527" t="str">
            <v>Vanguard Conservative Index Fund</v>
          </cell>
          <cell r="D527">
            <v>2.8999999999999998E-3</v>
          </cell>
          <cell r="E527">
            <v>2.8999999999999998E-3</v>
          </cell>
        </row>
        <row r="528">
          <cell r="A528" t="str">
            <v>VAN0110AU</v>
          </cell>
          <cell r="B528" t="str">
            <v>Vanguard Growth Index Fund</v>
          </cell>
          <cell r="D528">
            <v>2.8999999999999998E-3</v>
          </cell>
          <cell r="E528">
            <v>2.8999999999999998E-3</v>
          </cell>
        </row>
        <row r="529">
          <cell r="A529" t="str">
            <v>VAN0111AU</v>
          </cell>
          <cell r="B529" t="str">
            <v>Vanguard High Growth Index Fund</v>
          </cell>
          <cell r="C529" t="str">
            <v xml:space="preserve"> </v>
          </cell>
          <cell r="D529">
            <v>2.8999999999999998E-3</v>
          </cell>
          <cell r="E529">
            <v>2.8999999999999998E-3</v>
          </cell>
        </row>
        <row r="530">
          <cell r="A530" t="str">
            <v>VAP</v>
          </cell>
          <cell r="B530" t="str">
            <v>Vanguard Australian Property Securities Index</v>
          </cell>
          <cell r="C530">
            <v>2.3E-3</v>
          </cell>
          <cell r="E530">
            <v>2.3E-3</v>
          </cell>
        </row>
        <row r="531">
          <cell r="A531" t="str">
            <v>VAS</v>
          </cell>
          <cell r="B531" t="str">
            <v xml:space="preserve">Vanguard Australian Shares Index </v>
          </cell>
          <cell r="C531">
            <v>1.6000000000000001E-3</v>
          </cell>
          <cell r="E531">
            <v>1.6000000000000001E-3</v>
          </cell>
        </row>
        <row r="532">
          <cell r="A532" t="str">
            <v>VBND</v>
          </cell>
          <cell r="B532" t="str">
            <v>Vanguard Global Aggregated Bond Index (Hedged) ETF</v>
          </cell>
          <cell r="C532">
            <v>2E-3</v>
          </cell>
          <cell r="E532">
            <v>2E-3</v>
          </cell>
        </row>
        <row r="533">
          <cell r="A533" t="str">
            <v>VCF</v>
          </cell>
          <cell r="B533" t="str">
            <v xml:space="preserve">Vanguard International Credit Securities Index (Hedged) </v>
          </cell>
          <cell r="C533">
            <v>3.0000000000000001E-3</v>
          </cell>
          <cell r="E533">
            <v>3.0000000000000001E-3</v>
          </cell>
        </row>
        <row r="534">
          <cell r="A534" t="str">
            <v>VDBA</v>
          </cell>
          <cell r="B534" t="str">
            <v>Vanguard Balanced Index ETF</v>
          </cell>
          <cell r="C534">
            <v>2.7000000000000001E-3</v>
          </cell>
          <cell r="E534">
            <v>2.7000000000000001E-3</v>
          </cell>
        </row>
        <row r="535">
          <cell r="A535" t="str">
            <v>VDCO</v>
          </cell>
          <cell r="B535" t="str">
            <v>Vanguard Conservative Index ETF</v>
          </cell>
          <cell r="C535">
            <v>2.7000000000000001E-3</v>
          </cell>
          <cell r="E535">
            <v>2.7000000000000001E-3</v>
          </cell>
        </row>
        <row r="536">
          <cell r="A536" t="str">
            <v>VDGR</v>
          </cell>
          <cell r="B536" t="str">
            <v>Vanguard Growth Index ETF</v>
          </cell>
          <cell r="C536">
            <v>2.7000000000000001E-3</v>
          </cell>
          <cell r="E536">
            <v>2.7000000000000001E-3</v>
          </cell>
        </row>
        <row r="537">
          <cell r="A537" t="str">
            <v>VDHG</v>
          </cell>
          <cell r="B537" t="str">
            <v>Vanguard High Growth Index ETF</v>
          </cell>
          <cell r="C537">
            <v>2.7000000000000001E-3</v>
          </cell>
          <cell r="E537">
            <v>2.7000000000000001E-3</v>
          </cell>
        </row>
        <row r="538">
          <cell r="A538" t="str">
            <v>VEFI</v>
          </cell>
          <cell r="B538" t="str">
            <v>Vanguard Ethically Conscious Global Aggregate Bond Index (Hedged) ETF</v>
          </cell>
          <cell r="C538">
            <v>2.5999999999999999E-3</v>
          </cell>
          <cell r="E538">
            <v>2.5999999999999999E-3</v>
          </cell>
        </row>
        <row r="539">
          <cell r="A539" t="str">
            <v>VEN0009AU</v>
          </cell>
          <cell r="B539" t="str">
            <v>Ventura High Growth 100 Fund - Class A Units</v>
          </cell>
          <cell r="D539">
            <v>1.0500000000000001E-2</v>
          </cell>
          <cell r="E539">
            <v>1.0800000000000001E-2</v>
          </cell>
        </row>
        <row r="540">
          <cell r="A540" t="str">
            <v>VEN0027AU</v>
          </cell>
          <cell r="B540" t="str">
            <v>Ventura Growth 70 Fund - Class A</v>
          </cell>
          <cell r="D540">
            <v>8.6999999999999994E-3</v>
          </cell>
          <cell r="E540">
            <v>8.8999999999999999E-3</v>
          </cell>
        </row>
        <row r="541">
          <cell r="A541" t="str">
            <v>VEN0028AU</v>
          </cell>
          <cell r="B541" t="str">
            <v>Ventura Diversified 50 Fund - Class A</v>
          </cell>
          <cell r="D541">
            <v>8.1000000000000013E-3</v>
          </cell>
          <cell r="E541">
            <v>8.3000000000000018E-3</v>
          </cell>
        </row>
        <row r="542">
          <cell r="A542" t="str">
            <v>VEN0029AU</v>
          </cell>
          <cell r="B542" t="str">
            <v>Ventura Conservative Fund - Class A</v>
          </cell>
          <cell r="D542">
            <v>7.0999999999999995E-3</v>
          </cell>
          <cell r="E542">
            <v>7.1999999999999998E-3</v>
          </cell>
        </row>
        <row r="543">
          <cell r="A543" t="str">
            <v>VEU</v>
          </cell>
          <cell r="B543" t="str">
            <v xml:space="preserve">Vanguard All-World ex-US Shares Index </v>
          </cell>
          <cell r="C543">
            <v>4.0000000000000002E-4</v>
          </cell>
          <cell r="E543">
            <v>4.0000000000000002E-4</v>
          </cell>
        </row>
        <row r="544">
          <cell r="A544" t="str">
            <v>VGAD</v>
          </cell>
          <cell r="B544" t="str">
            <v>Vanguard MSCI International Shares Hedged Index</v>
          </cell>
          <cell r="C544">
            <v>2.0999999999999999E-3</v>
          </cell>
          <cell r="E544">
            <v>2.0999999999999999E-3</v>
          </cell>
        </row>
        <row r="545">
          <cell r="A545" t="str">
            <v>VGB</v>
          </cell>
          <cell r="B545" t="str">
            <v xml:space="preserve">Vanguard Australian Government Bond </v>
          </cell>
          <cell r="C545">
            <v>1.6000000000000001E-3</v>
          </cell>
          <cell r="E545">
            <v>1.6000000000000001E-3</v>
          </cell>
        </row>
        <row r="546">
          <cell r="A546" t="str">
            <v>VGE</v>
          </cell>
          <cell r="B546" t="str">
            <v xml:space="preserve">Vanguard FTSE Emerging Markets Shares </v>
          </cell>
          <cell r="C546">
            <v>4.7999999999999996E-3</v>
          </cell>
          <cell r="E546">
            <v>4.7999999999999996E-3</v>
          </cell>
        </row>
        <row r="547">
          <cell r="A547" t="str">
            <v>VGS</v>
          </cell>
          <cell r="B547" t="str">
            <v>Vanguard MSCI International Shares Index</v>
          </cell>
          <cell r="C547">
            <v>1.8E-3</v>
          </cell>
          <cell r="E547">
            <v>1.8E-3</v>
          </cell>
        </row>
        <row r="548">
          <cell r="A548" t="str">
            <v>VHY</v>
          </cell>
          <cell r="B548" t="str">
            <v>Vanguard Australian Shares High Yield</v>
          </cell>
          <cell r="C548">
            <v>2.5000000000000001E-3</v>
          </cell>
          <cell r="E548">
            <v>2.5000000000000001E-3</v>
          </cell>
        </row>
        <row r="549">
          <cell r="A549" t="str">
            <v>VIF</v>
          </cell>
          <cell r="B549" t="str">
            <v xml:space="preserve">Vanguard International Fixed Interest (Hedged) </v>
          </cell>
          <cell r="C549">
            <v>2E-3</v>
          </cell>
          <cell r="E549">
            <v>2E-3</v>
          </cell>
        </row>
        <row r="550">
          <cell r="A550" t="str">
            <v>VSO</v>
          </cell>
          <cell r="B550" t="str">
            <v xml:space="preserve">Vanguard MSCI Australian Small Comp Index </v>
          </cell>
          <cell r="C550">
            <v>3.0000000000000001E-3</v>
          </cell>
          <cell r="E550">
            <v>3.0000000000000001E-3</v>
          </cell>
        </row>
        <row r="551">
          <cell r="A551" t="str">
            <v>VTS</v>
          </cell>
          <cell r="B551" t="str">
            <v xml:space="preserve">Vanguard US Total Market Shares (AU) </v>
          </cell>
          <cell r="C551">
            <v>2.9999999999999997E-4</v>
          </cell>
          <cell r="E551">
            <v>2.9999999999999997E-4</v>
          </cell>
        </row>
        <row r="552">
          <cell r="A552" t="str">
            <v>WDIV</v>
          </cell>
          <cell r="B552" t="str">
            <v>SPDR S&amp;P Global Dividend</v>
          </cell>
          <cell r="C552">
            <v>3.5000000000000001E-3</v>
          </cell>
          <cell r="E552">
            <v>3.5000000000000001E-3</v>
          </cell>
        </row>
        <row r="553">
          <cell r="A553" t="str">
            <v>WDMF</v>
          </cell>
          <cell r="B553" t="str">
            <v>iShares Edge MSCI World Multifactor ETF</v>
          </cell>
          <cell r="C553">
            <v>3.4999999999999996E-3</v>
          </cell>
          <cell r="E553">
            <v>3.4999999999999996E-3</v>
          </cell>
        </row>
        <row r="554">
          <cell r="A554" t="str">
            <v>WFS0547AU</v>
          </cell>
          <cell r="B554" t="str">
            <v>Talaria Global Equity Fund - Hedged (Essentials)</v>
          </cell>
          <cell r="D554">
            <v>1.32E-2</v>
          </cell>
          <cell r="E554">
            <v>1.32E-2</v>
          </cell>
        </row>
        <row r="555">
          <cell r="A555" t="str">
            <v>WHT0008AU</v>
          </cell>
          <cell r="B555" t="str">
            <v>Spheria Australian Smaller Companies Fund</v>
          </cell>
          <cell r="D555">
            <v>1.1000000000000001E-2</v>
          </cell>
          <cell r="E555">
            <v>2.06E-2</v>
          </cell>
        </row>
        <row r="556">
          <cell r="A556" t="str">
            <v>WHT0012AU</v>
          </cell>
          <cell r="B556" t="str">
            <v>Solaris Core Australian Equity</v>
          </cell>
          <cell r="D556">
            <v>9.0000000000000011E-3</v>
          </cell>
          <cell r="E556">
            <v>9.0000000000000011E-3</v>
          </cell>
        </row>
        <row r="557">
          <cell r="A557" t="str">
            <v>WHT0015AU</v>
          </cell>
          <cell r="B557" t="str">
            <v xml:space="preserve">Resolution Capital Global Property Securities Fund </v>
          </cell>
          <cell r="D557">
            <v>8.0000000000000002E-3</v>
          </cell>
          <cell r="E557">
            <v>8.8999999999999999E-3</v>
          </cell>
        </row>
        <row r="558">
          <cell r="A558" t="str">
            <v>WHT0039AU</v>
          </cell>
          <cell r="B558" t="str">
            <v xml:space="preserve">Plato Australian Shares Income Fund </v>
          </cell>
          <cell r="D558">
            <v>9.0000000000000011E-3</v>
          </cell>
          <cell r="E558">
            <v>9.0000000000000011E-3</v>
          </cell>
        </row>
        <row r="559">
          <cell r="A559" t="str">
            <v>WHT8435AU</v>
          </cell>
          <cell r="B559" t="str">
            <v xml:space="preserve">Hyperion Global Growth Companies Fund — Class B </v>
          </cell>
          <cell r="D559">
            <v>6.9999999999999993E-3</v>
          </cell>
          <cell r="E559">
            <v>2.18E-2</v>
          </cell>
        </row>
        <row r="560">
          <cell r="A560" t="str">
            <v>WPC0012AU</v>
          </cell>
          <cell r="B560" t="str">
            <v>IOOF Specialist Property Fund3 </v>
          </cell>
          <cell r="D560">
            <v>8.6999999999999994E-3</v>
          </cell>
          <cell r="E560">
            <v>8.6999999999999994E-3</v>
          </cell>
        </row>
        <row r="561">
          <cell r="A561" t="str">
            <v>WXHG</v>
          </cell>
          <cell r="B561" t="str">
            <v>SPDR S&amp;P World ex Australia (Hedged) Fund</v>
          </cell>
          <cell r="C561">
            <v>1E-3</v>
          </cell>
          <cell r="E561">
            <v>1E-3</v>
          </cell>
        </row>
        <row r="562">
          <cell r="A562" t="str">
            <v>WXOZ</v>
          </cell>
          <cell r="B562" t="str">
            <v xml:space="preserve">SPDR S&amp;P World ex Australia Fund </v>
          </cell>
          <cell r="C562">
            <v>6.9999999999999999E-4</v>
          </cell>
          <cell r="E562">
            <v>6.9999999999999999E-4</v>
          </cell>
        </row>
        <row r="563">
          <cell r="A563" t="str">
            <v>XARO</v>
          </cell>
          <cell r="B563" t="str">
            <v>ActiveX Ardea Real Outcome Bond Fund (Managed Fund)</v>
          </cell>
          <cell r="C563">
            <v>5.0000000000000001E-3</v>
          </cell>
          <cell r="E563">
            <v>5.0000000000000001E-3</v>
          </cell>
        </row>
        <row r="564">
          <cell r="A564" t="str">
            <v>YOC0100AU</v>
          </cell>
          <cell r="B564" t="str">
            <v>Australian Unity Wholesale Property Income Fund</v>
          </cell>
          <cell r="D564">
            <v>1.0800000000000001E-2</v>
          </cell>
          <cell r="E564">
            <v>1.14E-2</v>
          </cell>
        </row>
        <row r="565">
          <cell r="A565" t="str">
            <v>ZUR0059AU</v>
          </cell>
          <cell r="B565" t="str">
            <v>Zurich Investments Managed Growth Fund</v>
          </cell>
          <cell r="D565">
            <v>9.1000000000000004E-3</v>
          </cell>
          <cell r="E565">
            <v>9.1000000000000004E-3</v>
          </cell>
        </row>
        <row r="566">
          <cell r="A566" t="str">
            <v>ZUR0061AU</v>
          </cell>
          <cell r="B566" t="str">
            <v>Zurich Investments Global Thematic Share Fund</v>
          </cell>
          <cell r="D566">
            <v>9.8999999999999991E-3</v>
          </cell>
          <cell r="E566">
            <v>9.8999999999999991E-3</v>
          </cell>
        </row>
        <row r="567">
          <cell r="A567" t="str">
            <v>ZUR0064AU</v>
          </cell>
          <cell r="B567" t="str">
            <v>Zurich Investments Australian Property Securities Fund</v>
          </cell>
          <cell r="D567">
            <v>8.1000000000000013E-3</v>
          </cell>
          <cell r="E567">
            <v>8.1000000000000013E-3</v>
          </cell>
        </row>
        <row r="568">
          <cell r="A568" t="str">
            <v>ZUR0197AU</v>
          </cell>
          <cell r="B568" t="str">
            <v>Zurich Wholesale Super Australian Property Securities Fund</v>
          </cell>
          <cell r="C568">
            <v>6.6E-3</v>
          </cell>
          <cell r="E568">
            <v>6.6E-3</v>
          </cell>
        </row>
        <row r="569">
          <cell r="A569" t="str">
            <v>ZUR0209AU</v>
          </cell>
          <cell r="B569" t="str">
            <v>Zurich Wholesale Super Managed Growth Fund</v>
          </cell>
          <cell r="C569">
            <v>6.6E-3</v>
          </cell>
          <cell r="D569">
            <v>0</v>
          </cell>
          <cell r="E569">
            <v>0</v>
          </cell>
        </row>
        <row r="570">
          <cell r="A570" t="str">
            <v>ZUR0215AU</v>
          </cell>
          <cell r="B570" t="str">
            <v>Zurich Wholesale Super Global Thematic Share Fund</v>
          </cell>
          <cell r="C570">
            <v>6.6E-3</v>
          </cell>
          <cell r="E570">
            <v>6.6E-3</v>
          </cell>
        </row>
        <row r="571">
          <cell r="A571" t="str">
            <v>ZUR0266AU</v>
          </cell>
          <cell r="B571" t="str">
            <v>Zurich Wholesale Pension Managed Growth Fund</v>
          </cell>
          <cell r="C571">
            <v>6.6E-3</v>
          </cell>
          <cell r="E571">
            <v>6.6E-3</v>
          </cell>
        </row>
        <row r="572">
          <cell r="A572" t="str">
            <v>ZUR0270AU</v>
          </cell>
          <cell r="B572" t="str">
            <v>Zurich Wholesale Pension Global Thematic Share Fund</v>
          </cell>
          <cell r="C572">
            <v>6.6E-3</v>
          </cell>
          <cell r="E572">
            <v>6.6E-3</v>
          </cell>
        </row>
        <row r="573">
          <cell r="A573" t="str">
            <v>ZUR0517AU</v>
          </cell>
          <cell r="B573" t="str">
            <v xml:space="preserve">Zurich Investments Hedged Global Thematic Share Fund </v>
          </cell>
          <cell r="D573">
            <v>9.8999999999999991E-3</v>
          </cell>
          <cell r="E573">
            <v>9.8999999999999991E-3</v>
          </cell>
        </row>
        <row r="574">
          <cell r="A574" t="str">
            <v>ZUR0518AU</v>
          </cell>
          <cell r="B574" t="str">
            <v>Zurich Investments Unhedged Global Thematic Share Fund</v>
          </cell>
          <cell r="D574">
            <v>9.8999999999999991E-3</v>
          </cell>
          <cell r="E574">
            <v>9.8999999999999991E-3</v>
          </cell>
        </row>
        <row r="575">
          <cell r="A575" t="str">
            <v>ZUR0580AU</v>
          </cell>
          <cell r="B575" t="str">
            <v xml:space="preserve">Zurich Investments Global Growth Share Fund </v>
          </cell>
          <cell r="D575">
            <v>9.8999999999999991E-3</v>
          </cell>
          <cell r="E575">
            <v>9.8999999999999991E-3</v>
          </cell>
        </row>
        <row r="576">
          <cell r="A576" t="str">
            <v>ZYAU</v>
          </cell>
          <cell r="B576" t="str">
            <v xml:space="preserve">ETFS S&amp;P/ASX 300 High Yield Plus ETF </v>
          </cell>
          <cell r="C576">
            <v>2.3999999999999998E-3</v>
          </cell>
          <cell r="E576">
            <v>2.3999999999999998E-3</v>
          </cell>
        </row>
        <row r="577">
          <cell r="A577" t="str">
            <v>ZYUS</v>
          </cell>
          <cell r="B577" t="str">
            <v xml:space="preserve">ETFS S&amp;P 500 High Yield Low Volitility ETF </v>
          </cell>
          <cell r="C577">
            <v>3.5000000000000001E-3</v>
          </cell>
          <cell r="E577">
            <v>3.5000000000000001E-3</v>
          </cell>
        </row>
        <row r="578">
          <cell r="A578" t="str">
            <v>HQLT</v>
          </cell>
          <cell r="B578" t="str">
            <v>BetaShares Global Quality Leaders ETF – Currency Hedged </v>
          </cell>
          <cell r="C578">
            <v>3.8E-3</v>
          </cell>
          <cell r="E578">
            <v>3.8E-3</v>
          </cell>
        </row>
        <row r="579">
          <cell r="A579" t="str">
            <v>QLTY</v>
          </cell>
          <cell r="B579" t="str">
            <v>BetaShares Global Quality Leaders ETF </v>
          </cell>
          <cell r="C579">
            <v>3.5000000000000001E-3</v>
          </cell>
          <cell r="E579">
            <v>3.5000000000000001E-3</v>
          </cell>
        </row>
        <row r="580">
          <cell r="A580" t="str">
            <v>FANG</v>
          </cell>
          <cell r="B580" t="str">
            <v>ETFS FANG+ ETF </v>
          </cell>
          <cell r="C580">
            <v>3.5000000000000001E-3</v>
          </cell>
          <cell r="E580">
            <v>3.5000000000000001E-3</v>
          </cell>
        </row>
        <row r="581">
          <cell r="A581" t="str">
            <v>VBLD</v>
          </cell>
          <cell r="B581" t="str">
            <v>Vanguard Global Infrastructure Index ETF </v>
          </cell>
          <cell r="C581">
            <v>4.7000000000000002E-3</v>
          </cell>
          <cell r="E581">
            <v>4.7000000000000002E-3</v>
          </cell>
        </row>
        <row r="582">
          <cell r="A582" t="str">
            <v>LSGE</v>
          </cell>
          <cell r="B582" t="str">
            <v>Loomis Sayles Global Equity ETF </v>
          </cell>
          <cell r="C582">
            <v>7.4999999999999997E-3</v>
          </cell>
          <cell r="E582">
            <v>7.4999999999999997E-3</v>
          </cell>
        </row>
        <row r="583">
          <cell r="A583" t="str">
            <v>HACK</v>
          </cell>
          <cell r="B583" t="str">
            <v>BetaShares Global Cybersecurity ETF</v>
          </cell>
          <cell r="C583">
            <v>6.7000000000000002E-3</v>
          </cell>
          <cell r="E583">
            <v>6.7000000000000002E-3</v>
          </cell>
        </row>
        <row r="584">
          <cell r="A584" t="str">
            <v>ACDC</v>
          </cell>
          <cell r="B584" t="str">
            <v>ETFS Battery Tech &amp; Lithium ETF</v>
          </cell>
          <cell r="C584">
            <v>6.8999999999999999E-3</v>
          </cell>
          <cell r="E584">
            <v>6.8999999999999999E-3</v>
          </cell>
        </row>
        <row r="585">
          <cell r="A585" t="str">
            <v>QSML</v>
          </cell>
          <cell r="B585" t="str">
            <v>VanEck MSCI International Small Companies Quality ETF</v>
          </cell>
          <cell r="C585">
            <v>5.8999999999999999E-3</v>
          </cell>
          <cell r="E585">
            <v>5.8999999999999999E-3</v>
          </cell>
        </row>
        <row r="586">
          <cell r="A586" t="str">
            <v>VISM</v>
          </cell>
          <cell r="B586" t="str">
            <v>Vanguard MSCI International Small Companies Index ETF</v>
          </cell>
          <cell r="C586">
            <v>3.2000000000000002E-3</v>
          </cell>
          <cell r="E586">
            <v>3.2000000000000002E-3</v>
          </cell>
        </row>
        <row r="587">
          <cell r="A587" t="str">
            <v>CLNE</v>
          </cell>
          <cell r="B587" t="str">
            <v>VanEck Global Clean Energy ETF</v>
          </cell>
          <cell r="C587">
            <v>6.4999999999999997E-3</v>
          </cell>
          <cell r="E587">
            <v>6.4999999999999997E-3</v>
          </cell>
        </row>
        <row r="588">
          <cell r="A588" t="str">
            <v>FUEL</v>
          </cell>
          <cell r="B588" t="str">
            <v>BetaShares Global Energy Companies ETF - Currency Hedged</v>
          </cell>
          <cell r="C588">
            <v>5.7000000000000002E-3</v>
          </cell>
          <cell r="E588">
            <v>5.7000000000000002E-3</v>
          </cell>
        </row>
        <row r="589">
          <cell r="A589" t="str">
            <v>AGVT</v>
          </cell>
          <cell r="B589" t="str">
            <v>BetaShares Australian Government Bond ETF</v>
          </cell>
          <cell r="C589">
            <v>2.2000000000000001E-3</v>
          </cell>
          <cell r="E589">
            <v>2.2000000000000001E-3</v>
          </cell>
        </row>
        <row r="590">
          <cell r="A590" t="str">
            <v>GGOV</v>
          </cell>
          <cell r="B590" t="str">
            <v>BetaShares US Treasury Bond 20+ Year (Hedged) ETF</v>
          </cell>
          <cell r="C590">
            <v>2.2000000000000001E-3</v>
          </cell>
          <cell r="E590">
            <v>2.2000000000000001E-3</v>
          </cell>
        </row>
        <row r="591">
          <cell r="A591" t="str">
            <v>IHHY</v>
          </cell>
          <cell r="B591" t="str">
            <v>iShares Global High Yield Bond (Hedged) ETF</v>
          </cell>
          <cell r="C591">
            <v>5.5999999999999999E-3</v>
          </cell>
          <cell r="E591">
            <v>5.5999999999999999E-3</v>
          </cell>
        </row>
        <row r="592">
          <cell r="A592" t="str">
            <v>IHEB</v>
          </cell>
          <cell r="B592" t="str">
            <v>iShares J.P Morgan USD Emerging Markets Bond (Hedged) ETF</v>
          </cell>
          <cell r="C592">
            <v>5.1000000000000004E-3</v>
          </cell>
          <cell r="E592">
            <v>5.1000000000000004E-3</v>
          </cell>
        </row>
        <row r="593">
          <cell r="A593" t="str">
            <v>UBS0003AU</v>
          </cell>
          <cell r="B593" t="str">
            <v>UBS Income Solution Fund</v>
          </cell>
          <cell r="D593">
            <v>6.0000000000000001E-3</v>
          </cell>
          <cell r="E593">
            <v>6.0000000000000001E-3</v>
          </cell>
        </row>
        <row r="594">
          <cell r="A594" t="str">
            <v>SSB0128AU</v>
          </cell>
          <cell r="B594" t="str">
            <v>Martin Currie Property Securities Fund</v>
          </cell>
          <cell r="D594" t="e">
            <v>#N/A</v>
          </cell>
          <cell r="E594" t="e">
            <v>#N/A</v>
          </cell>
        </row>
        <row r="595">
          <cell r="A595" t="str">
            <v>PER0066AU</v>
          </cell>
          <cell r="B595" t="str">
            <v xml:space="preserve">Perpetual Global Allocation Alpha Fund </v>
          </cell>
          <cell r="D595">
            <v>6.4000000000000003E-3</v>
          </cell>
          <cell r="E595">
            <v>6.4000000000000003E-3</v>
          </cell>
        </row>
        <row r="596">
          <cell r="A596" t="str">
            <v>SST0050AU</v>
          </cell>
          <cell r="B596" t="str">
            <v xml:space="preserve">State Street Global Equity Fund </v>
          </cell>
          <cell r="D596">
            <v>8.5000000000000006E-3</v>
          </cell>
          <cell r="E596">
            <v>8.5000000000000006E-3</v>
          </cell>
        </row>
        <row r="597">
          <cell r="A597" t="str">
            <v>BTA0061AU</v>
          </cell>
          <cell r="B597" t="str">
            <v>Pendal Property Securities Fund</v>
          </cell>
          <cell r="D597">
            <v>6.5000000000000006E-3</v>
          </cell>
          <cell r="E597">
            <v>6.5000000000000006E-3</v>
          </cell>
        </row>
        <row r="598">
          <cell r="A598" t="str">
            <v>JBW0018AU</v>
          </cell>
          <cell r="B598" t="str">
            <v>Yarra Enhanced Income Fund*</v>
          </cell>
          <cell r="D598">
            <v>5.5000000000000005E-3</v>
          </cell>
          <cell r="E598">
            <v>5.5000000000000005E-3</v>
          </cell>
        </row>
        <row r="599">
          <cell r="A599" t="str">
            <v>AMP0370AU</v>
          </cell>
          <cell r="B599" t="str">
            <v>AMP Capital Equity Fund - Class A Units*</v>
          </cell>
          <cell r="D599">
            <v>2.5999999999999999E-3</v>
          </cell>
          <cell r="E599">
            <v>2.5999999999999999E-3</v>
          </cell>
        </row>
        <row r="600">
          <cell r="A600" t="str">
            <v>SMAMLC01S</v>
          </cell>
          <cell r="B600" t="str">
            <v>SMA MLC Premium Growth 85</v>
          </cell>
          <cell r="C600">
            <v>3.0500000000000002E-3</v>
          </cell>
          <cell r="E600">
            <v>3.0500000000000002E-3</v>
          </cell>
        </row>
        <row r="601">
          <cell r="A601" t="str">
            <v>SMAMLC02S</v>
          </cell>
          <cell r="B601" t="str">
            <v>SMA MLC Premium Balanced 70</v>
          </cell>
          <cell r="C601">
            <v>3.0500000000000002E-3</v>
          </cell>
          <cell r="E601">
            <v>3.0500000000000002E-3</v>
          </cell>
        </row>
        <row r="602">
          <cell r="A602" t="str">
            <v>SMAMLC03S</v>
          </cell>
          <cell r="B602" t="str">
            <v>SMA MLC Premium Moderate 50</v>
          </cell>
          <cell r="C602">
            <v>3.0500000000000002E-3</v>
          </cell>
          <cell r="E602">
            <v>3.0500000000000002E-3</v>
          </cell>
        </row>
        <row r="603">
          <cell r="A603" t="str">
            <v>SMAMLC04S</v>
          </cell>
          <cell r="B603" t="str">
            <v>SMA MLC Value Growth 85</v>
          </cell>
          <cell r="C603">
            <v>2.5400000000000002E-3</v>
          </cell>
          <cell r="E603">
            <v>2.5400000000000002E-3</v>
          </cell>
        </row>
        <row r="604">
          <cell r="A604" t="str">
            <v>SMAMLC05S</v>
          </cell>
          <cell r="B604" t="str">
            <v>SMA MLC Value Balanced 70</v>
          </cell>
          <cell r="C604">
            <v>2.5400000000000002E-3</v>
          </cell>
          <cell r="E604">
            <v>2.5400000000000002E-3</v>
          </cell>
        </row>
        <row r="605">
          <cell r="A605" t="str">
            <v>SMAMLC06S</v>
          </cell>
          <cell r="B605" t="str">
            <v>SMA MLC Value Moderate 50</v>
          </cell>
          <cell r="C605">
            <v>2.5400000000000002E-3</v>
          </cell>
          <cell r="E605">
            <v>2.5400000000000002E-3</v>
          </cell>
        </row>
        <row r="606">
          <cell r="A606" t="str">
            <v>STL0033AU</v>
          </cell>
          <cell r="B606" t="str">
            <v>Bendigo Balanced Index Fund</v>
          </cell>
          <cell r="D606">
            <v>4.4000000000000003E-3</v>
          </cell>
          <cell r="E606">
            <v>4.4000000000000003E-3</v>
          </cell>
        </row>
        <row r="607">
          <cell r="A607" t="str">
            <v>DFA0033AU</v>
          </cell>
          <cell r="B607" t="str">
            <v>Dimensional World Allocation 50/50 Trust</v>
          </cell>
          <cell r="D607">
            <v>4.0000000000000001E-3</v>
          </cell>
          <cell r="E607">
            <v>4.0000000000000001E-3</v>
          </cell>
        </row>
        <row r="608">
          <cell r="A608" t="str">
            <v>COL0030AU</v>
          </cell>
          <cell r="B608" t="str">
            <v>Atrium Evolution Series -Diversified Fund AEF 7</v>
          </cell>
          <cell r="D608">
            <v>1.89E-2</v>
          </cell>
          <cell r="E608">
            <v>1.9099999999999999E-2</v>
          </cell>
        </row>
        <row r="609">
          <cell r="A609" t="str">
            <v>DFA7518AU</v>
          </cell>
          <cell r="B609" t="str">
            <v>Dimensional Sustainability World Allocation 70/30 Trust</v>
          </cell>
          <cell r="D609">
            <v>4.0999999999999995E-3</v>
          </cell>
          <cell r="E609">
            <v>4.0999999999999995E-3</v>
          </cell>
        </row>
        <row r="610">
          <cell r="A610" t="str">
            <v>MAQ3069AU</v>
          </cell>
          <cell r="B610" t="str">
            <v>Macquarie Real Return Opportunities Fund</v>
          </cell>
          <cell r="D610">
            <v>7.0999999999999995E-3</v>
          </cell>
          <cell r="E610">
            <v>7.5999999999999991E-3</v>
          </cell>
        </row>
        <row r="611">
          <cell r="A611" t="str">
            <v>ACM0001AU</v>
          </cell>
          <cell r="B611" t="str">
            <v>AB Dynamic Global Fixed Income Fund</v>
          </cell>
          <cell r="D611">
            <v>4.0000000000000001E-3</v>
          </cell>
          <cell r="E611">
            <v>4.0000000000000001E-3</v>
          </cell>
        </row>
        <row r="612">
          <cell r="A612" t="str">
            <v>FRT0025AU</v>
          </cell>
          <cell r="B612" t="str">
            <v>Franklin Templeton Global Aggregate Bond Fund - W Class</v>
          </cell>
          <cell r="D612">
            <v>5.4000000000000003E-3</v>
          </cell>
          <cell r="E612">
            <v>5.4000000000000003E-3</v>
          </cell>
        </row>
        <row r="613">
          <cell r="A613" t="str">
            <v>ETL0019AU</v>
          </cell>
          <cell r="B613" t="str">
            <v>PIMCO Global Credit Fund - WS class</v>
          </cell>
          <cell r="D613">
            <v>6.5000000000000006E-3</v>
          </cell>
          <cell r="E613">
            <v>6.5000000000000006E-3</v>
          </cell>
        </row>
        <row r="614">
          <cell r="A614" t="str">
            <v>SSB8320AU</v>
          </cell>
          <cell r="B614" t="str">
            <v>Western Asset Global Bond Fund</v>
          </cell>
          <cell r="D614">
            <v>5.0000000000000001E-3</v>
          </cell>
          <cell r="E614">
            <v>5.0000000000000001E-3</v>
          </cell>
        </row>
        <row r="615">
          <cell r="A615" t="str">
            <v>COL0001AU</v>
          </cell>
          <cell r="B615" t="str">
            <v>Charter Hall Maxim Property Securities Fund</v>
          </cell>
          <cell r="D615">
            <v>8.5000000000000006E-3</v>
          </cell>
          <cell r="E615">
            <v>8.5000000000000006E-3</v>
          </cell>
        </row>
        <row r="616">
          <cell r="A616" t="str">
            <v>DFA0006AU</v>
          </cell>
          <cell r="B616" t="str">
            <v>Strategic Global Property Fund</v>
          </cell>
          <cell r="D616">
            <v>3.0999999999999999E-3</v>
          </cell>
          <cell r="E616">
            <v>3.0999999999999999E-3</v>
          </cell>
        </row>
        <row r="617">
          <cell r="A617" t="str">
            <v>SSB0043AU</v>
          </cell>
          <cell r="B617" t="str">
            <v>Martin Currie Equity Income Fund</v>
          </cell>
          <cell r="D617">
            <v>8.5000000000000006E-3</v>
          </cell>
          <cell r="E617">
            <v>8.5000000000000006E-3</v>
          </cell>
        </row>
        <row r="618">
          <cell r="A618" t="str">
            <v>ETL5146AU</v>
          </cell>
          <cell r="B618" t="str">
            <v>EQT Flagship Fund - Wholesale Class</v>
          </cell>
          <cell r="D618">
            <v>7.1999999999999998E-3</v>
          </cell>
          <cell r="E618">
            <v>7.1999999999999998E-3</v>
          </cell>
        </row>
        <row r="619">
          <cell r="A619" t="str">
            <v>ETL8439AU</v>
          </cell>
          <cell r="B619" t="str">
            <v>EQT Tax Aware Australian Equity Fund</v>
          </cell>
          <cell r="D619">
            <v>1.03E-2</v>
          </cell>
          <cell r="E619">
            <v>1.03E-2</v>
          </cell>
        </row>
        <row r="620">
          <cell r="A620" t="str">
            <v>LAZ0006AU</v>
          </cell>
          <cell r="B620" t="str">
            <v>Lazard Australian Equity Fund - Class I Units</v>
          </cell>
          <cell r="D620">
            <v>6.9999999999999993E-3</v>
          </cell>
          <cell r="E620">
            <v>6.9999999999999993E-3</v>
          </cell>
        </row>
        <row r="621">
          <cell r="A621" t="str">
            <v>IML0010AU</v>
          </cell>
          <cell r="B621" t="str">
            <v>Investors Mutual Concentrated Australian Share Fund</v>
          </cell>
          <cell r="D621">
            <v>9.8999999999999991E-3</v>
          </cell>
          <cell r="E621">
            <v>9.8999999999999991E-3</v>
          </cell>
        </row>
        <row r="622">
          <cell r="A622" t="str">
            <v>IOF0214AU</v>
          </cell>
          <cell r="B622" t="str">
            <v>Perennial Value Smaller Companies Trust</v>
          </cell>
          <cell r="D622">
            <v>1.2E-2</v>
          </cell>
          <cell r="E622">
            <v>1.6899999999999998E-2</v>
          </cell>
        </row>
        <row r="623">
          <cell r="A623" t="str">
            <v>PER0259AU</v>
          </cell>
          <cell r="B623" t="str">
            <v xml:space="preserve">Perpetual Smaller Companies Fund No.2 </v>
          </cell>
          <cell r="D623">
            <v>1.2500000000000001E-2</v>
          </cell>
          <cell r="E623">
            <v>1.2500000000000001E-2</v>
          </cell>
        </row>
        <row r="624">
          <cell r="A624" t="str">
            <v>DFA0035AU</v>
          </cell>
          <cell r="B624" t="str">
            <v>Dimensional World Equity Trust</v>
          </cell>
          <cell r="D624">
            <v>4.1999999999999997E-3</v>
          </cell>
          <cell r="E624">
            <v>4.1999999999999997E-3</v>
          </cell>
        </row>
        <row r="625">
          <cell r="A625" t="str">
            <v>ETL0041AU</v>
          </cell>
          <cell r="B625" t="str">
            <v>MFS Hedged Global Equity Trust ∆</v>
          </cell>
          <cell r="D625">
            <v>8.0000000000000002E-3</v>
          </cell>
          <cell r="E625">
            <v>8.0000000000000002E-3</v>
          </cell>
        </row>
        <row r="626">
          <cell r="A626" t="str">
            <v>DFA8887AU</v>
          </cell>
          <cell r="B626" t="str">
            <v>Dimensional Emerging Markets Sustainability Trust ∆</v>
          </cell>
          <cell r="D626">
            <v>6.0000000000000001E-3</v>
          </cell>
          <cell r="E626">
            <v>6.0000000000000001E-3</v>
          </cell>
        </row>
        <row r="627">
          <cell r="A627" t="str">
            <v>ETL0381AU</v>
          </cell>
          <cell r="B627" t="str">
            <v>Robeco Emerging Conservative Equity Fund ∆</v>
          </cell>
          <cell r="D627">
            <v>9.1000000000000004E-3</v>
          </cell>
          <cell r="E627">
            <v>9.1000000000000004E-3</v>
          </cell>
        </row>
        <row r="628">
          <cell r="A628" t="str">
            <v>WHT5134AU</v>
          </cell>
          <cell r="B628" t="str">
            <v>Firetrail Absolute Return Fund - Class A ○</v>
          </cell>
          <cell r="D628">
            <v>1.2800000000000001E-2</v>
          </cell>
          <cell r="E628">
            <v>2.41E-2</v>
          </cell>
        </row>
        <row r="629">
          <cell r="A629" t="str">
            <v>MAQ0441AU</v>
          </cell>
          <cell r="B629" t="str">
            <v>Premium China fund</v>
          </cell>
          <cell r="D629">
            <v>1.2800000000000001E-2</v>
          </cell>
          <cell r="E629">
            <v>1.5699999999999999E-2</v>
          </cell>
        </row>
        <row r="630">
          <cell r="A630" t="str">
            <v>MAQ0058AU</v>
          </cell>
          <cell r="B630" t="str">
            <v>Macquarie Master Balanced Fund*</v>
          </cell>
          <cell r="D630">
            <v>9.3999999999999986E-3</v>
          </cell>
          <cell r="E630">
            <v>9.9999999999999985E-3</v>
          </cell>
        </row>
        <row r="631">
          <cell r="A631" t="str">
            <v>GLPR</v>
          </cell>
          <cell r="B631" t="str">
            <v>iShares Core FTSE Global Property Ex Australia (AUD Hedged) ETF</v>
          </cell>
          <cell r="C631">
            <v>1.5E-3</v>
          </cell>
          <cell r="E631">
            <v>1.5E-3</v>
          </cell>
        </row>
        <row r="632">
          <cell r="A632" t="str">
            <v>GLIN</v>
          </cell>
          <cell r="B632" t="str">
            <v>iShares Core FTSE Global Infrastructure (AUD Hedged) ETF</v>
          </cell>
          <cell r="C632">
            <v>1.5E-3</v>
          </cell>
          <cell r="E632">
            <v>1.5E-3</v>
          </cell>
        </row>
        <row r="633">
          <cell r="A633" t="str">
            <v>LEF0101AU</v>
          </cell>
          <cell r="B633" t="str">
            <v>Optimix Wholesale Australian Property Securities Trust (Class B)**</v>
          </cell>
          <cell r="D633">
            <v>7.3000000000000001E-3</v>
          </cell>
          <cell r="E633">
            <v>7.3000000000000001E-3</v>
          </cell>
        </row>
        <row r="634">
          <cell r="A634" t="str">
            <v>LEF0102AU</v>
          </cell>
          <cell r="B634" t="str">
            <v>Optimix Wholesale Australian Share Trust (Class B)**</v>
          </cell>
          <cell r="D634">
            <v>7.3000000000000001E-3</v>
          </cell>
          <cell r="E634">
            <v>7.3000000000000001E-3</v>
          </cell>
        </row>
        <row r="635">
          <cell r="A635" t="str">
            <v>MHHT</v>
          </cell>
          <cell r="B635" t="str">
            <v>Magellan High Conviction Trust</v>
          </cell>
          <cell r="C635">
            <v>1.4999999999999999E-2</v>
          </cell>
          <cell r="E635">
            <v>1.4999999999999999E-2</v>
          </cell>
        </row>
        <row r="636">
          <cell r="A636" t="str">
            <v>NUGG</v>
          </cell>
          <cell r="B636" t="str">
            <v>VanEyk Gold Bullion ETF</v>
          </cell>
          <cell r="C636">
            <v>2.5000000000000001E-3</v>
          </cell>
          <cell r="E636">
            <v>2.5000000000000001E-3</v>
          </cell>
        </row>
        <row r="637">
          <cell r="A637" t="str">
            <v>USTB</v>
          </cell>
          <cell r="B637" t="str">
            <v>Global X US Treasury Bond ETF</v>
          </cell>
          <cell r="C637">
            <v>1.9E-3</v>
          </cell>
          <cell r="E637">
            <v>1.9E-3</v>
          </cell>
        </row>
        <row r="638">
          <cell r="A638" t="str">
            <v>TBIL</v>
          </cell>
          <cell r="B638" t="str">
            <v>VanEck 1-3 Month US Treasury Bond ETF</v>
          </cell>
          <cell r="C638">
            <v>2.2000000000000001E-3</v>
          </cell>
          <cell r="E638">
            <v>2.2000000000000001E-3</v>
          </cell>
        </row>
        <row r="639">
          <cell r="A639" t="str">
            <v>FLOT</v>
          </cell>
          <cell r="B639" t="str">
            <v>VanEck Australian Floating Rate ETF</v>
          </cell>
          <cell r="C639">
            <v>2.2000000000000001E-3</v>
          </cell>
          <cell r="E639">
            <v>2.2000000000000001E-3</v>
          </cell>
        </row>
        <row r="640">
          <cell r="A640" t="str">
            <v>VVLU</v>
          </cell>
          <cell r="B640" t="str">
            <v>Vanguard Global Value Equity Active ETF (Managed Fund)</v>
          </cell>
          <cell r="C640">
            <v>2.8E-3</v>
          </cell>
          <cell r="E640">
            <v>2.8E-3</v>
          </cell>
        </row>
        <row r="641">
          <cell r="A641" t="str">
            <v>BHYB</v>
          </cell>
          <cell r="B641" t="str">
            <v>BetaShares Australian Major Bank Hybrids Index ETF</v>
          </cell>
          <cell r="C641">
            <v>3.5000000000000001E-3</v>
          </cell>
          <cell r="E641">
            <v>3.5000000000000001E-3</v>
          </cell>
        </row>
        <row r="642">
          <cell r="A642" t="str">
            <v>ETL8155AU</v>
          </cell>
          <cell r="B642" t="str">
            <v xml:space="preserve">Milford Australian Absolute Growth Fund </v>
          </cell>
          <cell r="D642">
            <v>9.0000000000000011E-3</v>
          </cell>
          <cell r="E642">
            <v>1.2700000000000001E-2</v>
          </cell>
        </row>
        <row r="643">
          <cell r="A643" t="str">
            <v>SUBD</v>
          </cell>
          <cell r="B643" t="str">
            <v>VanEck Australian Subordinated Debt ETF</v>
          </cell>
          <cell r="C643">
            <v>2.8999999999999998E-3</v>
          </cell>
          <cell r="E643">
            <v>2.8999999999999998E-3</v>
          </cell>
        </row>
        <row r="644">
          <cell r="A644" t="str">
            <v>PIM7590AU</v>
          </cell>
          <cell r="B644" t="str">
            <v>First Sentier Geared Australian Share Fund</v>
          </cell>
          <cell r="D644">
            <v>9.4999999999999998E-3</v>
          </cell>
          <cell r="E644">
            <v>9.4999999999999998E-3</v>
          </cell>
        </row>
        <row r="645">
          <cell r="A645" t="str">
            <v>CIM0008AU</v>
          </cell>
          <cell r="B645" t="str">
            <v>Capital Group New Perspective Fund Hedged (AU)</v>
          </cell>
          <cell r="D645">
            <v>7.4999999999999997E-3</v>
          </cell>
          <cell r="E645">
            <v>7.4999999999999997E-3</v>
          </cell>
        </row>
        <row r="646">
          <cell r="A646" t="str">
            <v>BFL3333AU</v>
          </cell>
          <cell r="B646" t="str">
            <v>Quay Global Real Estate Fund (AUD Hedged)</v>
          </cell>
          <cell r="D646">
            <v>9.1999999999999998E-3</v>
          </cell>
          <cell r="E646">
            <v>1.29E-2</v>
          </cell>
        </row>
        <row r="647">
          <cell r="A647" t="str">
            <v>OPS7755AU</v>
          </cell>
          <cell r="B647" t="str">
            <v>Chester High Conviction Fund</v>
          </cell>
          <cell r="D647">
            <v>9.4999999999999998E-3</v>
          </cell>
          <cell r="E647">
            <v>1.04E-2</v>
          </cell>
        </row>
        <row r="648">
          <cell r="A648" t="str">
            <v>WHT7794AU</v>
          </cell>
          <cell r="B648" t="str">
            <v xml:space="preserve">Firetrail S3 Global Opportunities Fund </v>
          </cell>
          <cell r="D648">
            <v>7.1999999999999998E-3</v>
          </cell>
          <cell r="E648">
            <v>9.1999999999999998E-3</v>
          </cell>
        </row>
        <row r="649">
          <cell r="A649" t="str">
            <v>EVO2608AU</v>
          </cell>
          <cell r="B649" t="str">
            <v>Metrics Direct Income Fund</v>
          </cell>
          <cell r="D649">
            <v>5.8999999999999999E-3</v>
          </cell>
          <cell r="E649">
            <v>7.0000000000000001E-3</v>
          </cell>
        </row>
        <row r="650">
          <cell r="A650" t="str">
            <v>S3GO</v>
          </cell>
          <cell r="B650" t="str">
            <v xml:space="preserve">Firetrail S3 Global Opportunities Fund </v>
          </cell>
          <cell r="C650">
            <v>7.1999999999999998E-3</v>
          </cell>
          <cell r="E650">
            <v>7.1999999999999998E-3</v>
          </cell>
        </row>
        <row r="651">
          <cell r="A651" t="str">
            <v>GSF0874AU</v>
          </cell>
          <cell r="B651" t="str">
            <v>Munro Global Growth Small &amp; Mid Cap Fund</v>
          </cell>
          <cell r="D651">
            <v>1.1000000000000001E-2</v>
          </cell>
          <cell r="E651">
            <v>1.5500000000000002E-2</v>
          </cell>
        </row>
        <row r="652">
          <cell r="A652" t="str">
            <v>BLK1918AU</v>
          </cell>
          <cell r="B652" t="str">
            <v>BlackRock Balanced Multi-Index Fund - Class D Units</v>
          </cell>
          <cell r="D652">
            <v>1.9E-3</v>
          </cell>
          <cell r="E652">
            <v>1.9E-3</v>
          </cell>
        </row>
        <row r="653">
          <cell r="A653" t="str">
            <v>BLK9560AU</v>
          </cell>
          <cell r="B653" t="str">
            <v>BlackRock Growth Multi-Index Fund - Class D Units</v>
          </cell>
          <cell r="D653">
            <v>1.9E-3</v>
          </cell>
          <cell r="E653">
            <v>1.9E-3</v>
          </cell>
        </row>
        <row r="654">
          <cell r="A654" t="str">
            <v>BLK1596AU</v>
          </cell>
          <cell r="B654" t="str">
            <v>BlackRock High Growth Multi-Index Fund - Class D Units</v>
          </cell>
          <cell r="D654">
            <v>1.9E-3</v>
          </cell>
          <cell r="E654">
            <v>1.9E-3</v>
          </cell>
        </row>
        <row r="655">
          <cell r="A655" t="str">
            <v>BLK3651AU</v>
          </cell>
          <cell r="B655" t="str">
            <v>BlackRock Moderate Multi-Index Fund - Class D Units</v>
          </cell>
          <cell r="D655">
            <v>1.9E-3</v>
          </cell>
          <cell r="E655">
            <v>1.9E-3</v>
          </cell>
        </row>
      </sheetData>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rvice@wrapinvest.com.a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onepath.com.au/personal-business/insurance/onecare.aspx"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24"/>
  <sheetViews>
    <sheetView showGridLines="0" zoomScaleNormal="100" workbookViewId="0">
      <selection activeCell="A6" sqref="A6:I6"/>
    </sheetView>
  </sheetViews>
  <sheetFormatPr defaultColWidth="9.140625" defaultRowHeight="12.75"/>
  <cols>
    <col min="1" max="1" width="13.28515625" style="665" customWidth="1"/>
    <col min="2" max="2" width="17.7109375" style="665" customWidth="1"/>
    <col min="3" max="3" width="35" style="665" customWidth="1"/>
    <col min="4" max="8" width="9.140625" style="665"/>
    <col min="9" max="9" width="2.5703125" style="665" customWidth="1"/>
    <col min="10" max="10" width="15.42578125" style="665" customWidth="1"/>
    <col min="11" max="11" width="22.42578125" style="665" customWidth="1"/>
    <col min="12" max="16384" width="9.140625" style="665"/>
  </cols>
  <sheetData>
    <row r="1" spans="1:18" s="814" customFormat="1" ht="30.6" customHeight="1">
      <c r="A1" s="817" t="s">
        <v>593</v>
      </c>
      <c r="B1" s="122"/>
      <c r="C1" s="122"/>
      <c r="D1" s="122"/>
      <c r="E1" s="122"/>
      <c r="F1" s="122"/>
      <c r="G1" s="122"/>
      <c r="H1" s="122"/>
      <c r="I1" s="122"/>
    </row>
    <row r="2" spans="1:18" s="814" customFormat="1" ht="21" customHeight="1">
      <c r="A2" s="124" t="s">
        <v>591</v>
      </c>
      <c r="B2" s="16"/>
      <c r="C2" s="16"/>
      <c r="D2" s="16"/>
      <c r="E2" s="16"/>
      <c r="F2" s="16"/>
      <c r="G2" s="16"/>
      <c r="H2" s="16"/>
      <c r="I2" s="16"/>
    </row>
    <row r="3" spans="1:18" s="814" customFormat="1" ht="21.6" customHeight="1">
      <c r="A3" s="848" t="s">
        <v>1283</v>
      </c>
      <c r="B3" s="848"/>
      <c r="C3" s="848"/>
      <c r="D3" s="848"/>
      <c r="E3" s="848"/>
      <c r="F3" s="848"/>
      <c r="G3" s="848"/>
      <c r="H3" s="848"/>
      <c r="I3" s="848"/>
    </row>
    <row r="4" spans="1:18" s="814" customFormat="1">
      <c r="A4" s="816" t="s">
        <v>1608</v>
      </c>
      <c r="B4" s="816"/>
      <c r="C4" s="816"/>
      <c r="D4" s="816"/>
      <c r="E4" s="816"/>
      <c r="F4" s="816"/>
      <c r="G4" s="816"/>
      <c r="H4" s="816"/>
      <c r="I4" s="816"/>
    </row>
    <row r="5" spans="1:18" s="814" customFormat="1">
      <c r="A5" s="816" t="s">
        <v>1609</v>
      </c>
      <c r="B5" s="816"/>
      <c r="C5" s="816"/>
      <c r="D5" s="816"/>
      <c r="E5" s="816"/>
      <c r="F5" s="816"/>
      <c r="G5" s="816"/>
      <c r="H5" s="816"/>
      <c r="I5" s="816"/>
    </row>
    <row r="6" spans="1:18" s="814" customFormat="1" ht="16.5" customHeight="1">
      <c r="A6" s="848" t="s">
        <v>1933</v>
      </c>
      <c r="B6" s="848"/>
      <c r="C6" s="848"/>
      <c r="D6" s="848"/>
      <c r="E6" s="848"/>
      <c r="F6" s="848"/>
      <c r="G6" s="848"/>
      <c r="H6" s="848"/>
      <c r="I6" s="848"/>
    </row>
    <row r="7" spans="1:18" s="814" customFormat="1" ht="21.95" customHeight="1">
      <c r="A7" s="62" t="s">
        <v>672</v>
      </c>
      <c r="B7" s="123"/>
      <c r="C7" s="123"/>
      <c r="D7" s="123"/>
      <c r="E7" s="123"/>
      <c r="F7" s="123"/>
      <c r="G7" s="123"/>
      <c r="H7" s="123"/>
      <c r="I7" s="123"/>
    </row>
    <row r="8" spans="1:18" s="814" customFormat="1" ht="56.1" customHeight="1">
      <c r="A8" s="845" t="s">
        <v>592</v>
      </c>
      <c r="B8" s="845"/>
      <c r="C8" s="845"/>
      <c r="D8" s="845"/>
      <c r="E8" s="845"/>
      <c r="F8" s="845"/>
      <c r="G8" s="845"/>
      <c r="H8" s="845"/>
      <c r="I8" s="845"/>
      <c r="J8" s="845"/>
      <c r="K8" s="845"/>
      <c r="L8" s="815"/>
      <c r="M8" s="815"/>
      <c r="N8" s="815"/>
      <c r="O8" s="815"/>
      <c r="P8" s="815"/>
      <c r="Q8" s="815"/>
      <c r="R8" s="815"/>
    </row>
    <row r="9" spans="1:18" s="814" customFormat="1" ht="42.6" customHeight="1">
      <c r="A9" s="845" t="s">
        <v>1284</v>
      </c>
      <c r="B9" s="845"/>
      <c r="C9" s="845"/>
      <c r="D9" s="845"/>
      <c r="E9" s="845"/>
      <c r="F9" s="845"/>
      <c r="G9" s="845"/>
      <c r="H9" s="845"/>
      <c r="I9" s="845"/>
      <c r="J9" s="845"/>
      <c r="K9" s="845"/>
      <c r="L9" s="845"/>
      <c r="M9" s="845"/>
      <c r="N9" s="845"/>
      <c r="O9" s="845"/>
      <c r="P9" s="845"/>
      <c r="Q9" s="845"/>
      <c r="R9" s="845"/>
    </row>
    <row r="10" spans="1:18" s="814" customFormat="1" ht="68.25" customHeight="1">
      <c r="A10" s="847" t="s">
        <v>1641</v>
      </c>
      <c r="B10" s="847"/>
      <c r="C10" s="847"/>
      <c r="D10" s="847"/>
      <c r="E10" s="847"/>
      <c r="F10" s="847"/>
      <c r="G10" s="847"/>
      <c r="H10" s="847"/>
      <c r="I10" s="847"/>
      <c r="J10" s="847"/>
      <c r="K10" s="847"/>
      <c r="L10" s="819"/>
      <c r="M10" s="819"/>
      <c r="N10" s="819"/>
      <c r="O10" s="819"/>
      <c r="P10" s="819"/>
      <c r="Q10" s="819"/>
      <c r="R10" s="819"/>
    </row>
    <row r="11" spans="1:18" s="814" customFormat="1" ht="28.5" customHeight="1">
      <c r="A11" s="845" t="s">
        <v>747</v>
      </c>
      <c r="B11" s="845"/>
      <c r="C11" s="845"/>
      <c r="D11" s="845"/>
      <c r="E11" s="845"/>
      <c r="F11" s="845"/>
      <c r="G11" s="845"/>
      <c r="H11" s="845"/>
      <c r="I11" s="845"/>
      <c r="J11" s="845"/>
      <c r="K11" s="845"/>
      <c r="L11" s="845"/>
      <c r="M11" s="845"/>
      <c r="N11" s="845"/>
      <c r="O11" s="845"/>
      <c r="P11" s="845"/>
      <c r="Q11" s="845"/>
      <c r="R11" s="845"/>
    </row>
    <row r="12" spans="1:18" s="814" customFormat="1" ht="15.75">
      <c r="A12" s="62" t="s">
        <v>594</v>
      </c>
      <c r="B12" s="123"/>
      <c r="C12" s="123"/>
      <c r="D12" s="123"/>
      <c r="E12" s="123"/>
      <c r="F12" s="123"/>
      <c r="G12" s="123"/>
      <c r="H12" s="123"/>
      <c r="I12" s="123"/>
    </row>
    <row r="13" spans="1:18" s="814" customFormat="1">
      <c r="A13" s="661" t="s">
        <v>595</v>
      </c>
      <c r="B13" s="66"/>
      <c r="C13" s="66"/>
      <c r="D13" s="66"/>
      <c r="E13" s="66"/>
      <c r="F13" s="66"/>
      <c r="G13" s="66"/>
      <c r="H13" s="66"/>
      <c r="I13" s="66"/>
    </row>
    <row r="14" spans="1:18" s="814" customFormat="1">
      <c r="A14" s="662" t="s">
        <v>596</v>
      </c>
      <c r="B14" s="66"/>
      <c r="C14" s="66"/>
      <c r="D14" s="66"/>
      <c r="E14" s="66"/>
      <c r="F14" s="66"/>
      <c r="G14" s="66"/>
      <c r="H14" s="66"/>
      <c r="I14" s="66"/>
    </row>
    <row r="15" spans="1:18" s="814" customFormat="1">
      <c r="A15" s="125" t="s">
        <v>604</v>
      </c>
      <c r="B15" s="663" t="s">
        <v>1285</v>
      </c>
      <c r="C15" s="126"/>
      <c r="D15" s="126"/>
      <c r="E15" s="126"/>
      <c r="F15" s="127"/>
      <c r="G15" s="128"/>
      <c r="H15" s="126"/>
      <c r="I15" s="126"/>
    </row>
    <row r="16" spans="1:18" s="814" customFormat="1">
      <c r="A16" s="125" t="s">
        <v>605</v>
      </c>
      <c r="B16" s="129" t="s">
        <v>603</v>
      </c>
      <c r="C16" s="126"/>
      <c r="D16" s="126"/>
      <c r="E16" s="126"/>
      <c r="F16" s="127"/>
      <c r="G16" s="128"/>
      <c r="H16" s="126"/>
      <c r="I16" s="126"/>
    </row>
    <row r="17" spans="1:18" s="814" customFormat="1">
      <c r="A17" s="125" t="s">
        <v>606</v>
      </c>
      <c r="B17" s="664" t="s">
        <v>1286</v>
      </c>
      <c r="C17" s="126"/>
      <c r="D17" s="126"/>
      <c r="E17" s="126"/>
      <c r="F17" s="127"/>
      <c r="G17" s="128"/>
      <c r="H17" s="126"/>
      <c r="I17" s="126"/>
    </row>
    <row r="18" spans="1:18" s="814" customFormat="1" ht="6.75" customHeight="1">
      <c r="A18" s="125"/>
      <c r="B18" s="664"/>
      <c r="C18" s="126"/>
      <c r="D18" s="126"/>
      <c r="E18" s="126"/>
      <c r="F18" s="127"/>
      <c r="G18" s="128"/>
      <c r="H18" s="126"/>
      <c r="I18" s="126"/>
    </row>
    <row r="19" spans="1:18" s="814" customFormat="1" ht="66.95" customHeight="1">
      <c r="A19" s="846" t="s">
        <v>1610</v>
      </c>
      <c r="B19" s="846"/>
      <c r="C19" s="846"/>
      <c r="D19" s="846"/>
      <c r="E19" s="846"/>
      <c r="F19" s="846"/>
      <c r="G19" s="846"/>
      <c r="H19" s="846"/>
      <c r="I19" s="846"/>
      <c r="J19" s="846"/>
      <c r="K19" s="846"/>
      <c r="L19" s="846"/>
      <c r="M19" s="846"/>
      <c r="N19" s="846"/>
      <c r="O19" s="846"/>
      <c r="P19" s="846"/>
      <c r="Q19" s="846"/>
      <c r="R19" s="846"/>
    </row>
    <row r="20" spans="1:18" s="814" customFormat="1" ht="53.1" customHeight="1">
      <c r="A20" s="846" t="s">
        <v>1611</v>
      </c>
      <c r="B20" s="846"/>
      <c r="C20" s="846"/>
      <c r="D20" s="846"/>
      <c r="E20" s="846"/>
      <c r="F20" s="846"/>
      <c r="G20" s="846"/>
      <c r="H20" s="846"/>
      <c r="I20" s="846"/>
      <c r="J20" s="846"/>
      <c r="K20" s="846"/>
      <c r="L20" s="846"/>
      <c r="M20" s="846"/>
      <c r="N20" s="846"/>
      <c r="O20" s="846"/>
      <c r="P20" s="846"/>
      <c r="Q20" s="846"/>
      <c r="R20" s="846"/>
    </row>
    <row r="21" spans="1:18" s="814" customFormat="1" ht="17.45" customHeight="1">
      <c r="A21" s="846" t="s">
        <v>1287</v>
      </c>
      <c r="B21" s="846"/>
      <c r="C21" s="846"/>
      <c r="D21" s="846"/>
      <c r="E21" s="846"/>
      <c r="F21" s="846"/>
      <c r="G21" s="846"/>
      <c r="H21" s="846"/>
      <c r="I21" s="846"/>
      <c r="J21" s="846"/>
      <c r="K21" s="846"/>
      <c r="L21" s="846"/>
      <c r="M21" s="846"/>
      <c r="N21" s="846"/>
    </row>
    <row r="22" spans="1:18" s="814" customFormat="1" ht="30.6" customHeight="1">
      <c r="A22" s="846" t="s">
        <v>1288</v>
      </c>
      <c r="B22" s="846"/>
      <c r="C22" s="846"/>
      <c r="D22" s="846"/>
      <c r="E22" s="846"/>
      <c r="F22" s="846"/>
      <c r="G22" s="846"/>
      <c r="H22" s="846"/>
      <c r="I22" s="846"/>
      <c r="J22" s="846"/>
      <c r="K22" s="846"/>
      <c r="L22" s="846"/>
      <c r="M22" s="846"/>
      <c r="N22" s="846"/>
    </row>
    <row r="23" spans="1:18" ht="12.75" customHeight="1">
      <c r="A23" s="844"/>
      <c r="B23" s="844"/>
      <c r="C23" s="844"/>
      <c r="D23" s="844"/>
      <c r="E23" s="844"/>
      <c r="F23" s="844"/>
      <c r="G23" s="844"/>
      <c r="H23" s="844"/>
      <c r="I23" s="844"/>
      <c r="J23" s="844"/>
      <c r="K23" s="844"/>
      <c r="L23" s="844"/>
      <c r="M23" s="844"/>
      <c r="N23" s="844"/>
    </row>
    <row r="24" spans="1:18" ht="15.6" customHeight="1">
      <c r="A24" s="844"/>
      <c r="B24" s="844"/>
      <c r="C24" s="844"/>
      <c r="D24" s="844"/>
      <c r="E24" s="844"/>
      <c r="F24" s="844"/>
      <c r="G24" s="844"/>
      <c r="H24" s="844"/>
      <c r="I24" s="844"/>
      <c r="J24" s="844"/>
      <c r="K24" s="844"/>
      <c r="L24" s="844"/>
      <c r="M24" s="844"/>
      <c r="N24" s="844"/>
    </row>
  </sheetData>
  <sheetProtection algorithmName="SHA-512" hashValue="E+yxvszoXKXnp29xp4gMLgfIpjQLgf15Un27ebPm9RSuNZXW060xoFByHe7Aroa/LEopTbsSVUE9hxJAehGlPg==" saltValue="qPXD00SqJXdhvnwyaxUjkw==" spinCount="100000" sheet="1" objects="1" scenarios="1"/>
  <mergeCells count="18">
    <mergeCell ref="A3:I3"/>
    <mergeCell ref="A6:I6"/>
    <mergeCell ref="A24:N24"/>
    <mergeCell ref="A23:N23"/>
    <mergeCell ref="A8:K8"/>
    <mergeCell ref="A9:K9"/>
    <mergeCell ref="L9:R9"/>
    <mergeCell ref="A11:K11"/>
    <mergeCell ref="L11:R11"/>
    <mergeCell ref="A19:K19"/>
    <mergeCell ref="A22:K22"/>
    <mergeCell ref="L22:N22"/>
    <mergeCell ref="L19:R19"/>
    <mergeCell ref="A20:K20"/>
    <mergeCell ref="L20:R20"/>
    <mergeCell ref="A21:K21"/>
    <mergeCell ref="L21:N21"/>
    <mergeCell ref="A10:K10"/>
  </mergeCells>
  <hyperlinks>
    <hyperlink ref="B17" r:id="rId1" xr:uid="{CE3A9058-C367-499E-9F32-F94FF5B087FD}"/>
  </hyperlinks>
  <printOptions horizontalCentered="1"/>
  <pageMargins left="0.35433070866141736" right="0.35433070866141736" top="0.78740157480314965" bottom="0.78740157480314965" header="0.51181102362204722" footer="0.51181102362204722"/>
  <pageSetup paperSize="8" orientation="portrait" r:id="rId2"/>
  <headerFooter alignWithMargins="0">
    <oddFooter>Page &amp;P of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N401"/>
  <sheetViews>
    <sheetView showGridLines="0" zoomScaleNormal="100" workbookViewId="0"/>
  </sheetViews>
  <sheetFormatPr defaultColWidth="9.140625" defaultRowHeight="12.75"/>
  <cols>
    <col min="1" max="1" width="13.42578125" style="2" bestFit="1" customWidth="1"/>
    <col min="2" max="2" width="64.140625" style="4" bestFit="1" customWidth="1"/>
    <col min="3" max="3" width="41.85546875" style="2" bestFit="1" customWidth="1"/>
    <col min="4" max="4" width="7.5703125" style="2" customWidth="1"/>
    <col min="5" max="5" width="11.85546875" style="2" customWidth="1"/>
    <col min="6" max="6" width="17.140625" style="10" customWidth="1"/>
    <col min="7" max="7" width="12.7109375" style="10" customWidth="1"/>
    <col min="8" max="8" width="10.5703125" style="10" customWidth="1"/>
    <col min="9" max="9" width="30.7109375" style="10" customWidth="1"/>
    <col min="10" max="10" width="12.42578125" style="10" customWidth="1"/>
    <col min="11" max="11" width="13.7109375" style="9" customWidth="1"/>
    <col min="12" max="12" width="6.85546875" style="18" customWidth="1"/>
    <col min="13" max="13" width="14.7109375" style="2" customWidth="1"/>
    <col min="14" max="14" width="51" style="4" bestFit="1" customWidth="1"/>
    <col min="15" max="16384" width="9.140625" style="4"/>
  </cols>
  <sheetData>
    <row r="1" spans="1:13" ht="27" customHeight="1">
      <c r="A1" s="372" t="s">
        <v>1934</v>
      </c>
      <c r="B1" s="54"/>
      <c r="C1" s="12"/>
      <c r="D1" s="12"/>
      <c r="E1" s="12"/>
      <c r="F1" s="13"/>
      <c r="G1" s="13"/>
      <c r="H1" s="13"/>
      <c r="I1" s="13"/>
      <c r="J1" s="13"/>
      <c r="K1" s="14"/>
      <c r="L1" s="17"/>
      <c r="M1" s="12"/>
    </row>
    <row r="2" spans="1:13" ht="19.5" customHeight="1">
      <c r="A2" s="373" t="s">
        <v>699</v>
      </c>
      <c r="B2" s="54"/>
      <c r="C2" s="12"/>
      <c r="D2" s="12"/>
      <c r="E2" s="12"/>
      <c r="F2" s="13"/>
      <c r="G2" s="13"/>
      <c r="H2" s="13"/>
      <c r="I2" s="13"/>
      <c r="J2" s="13"/>
      <c r="K2" s="14"/>
      <c r="L2" s="17"/>
      <c r="M2" s="12"/>
    </row>
    <row r="3" spans="1:13" ht="4.5" customHeight="1">
      <c r="A3" s="16"/>
      <c r="B3" s="54"/>
      <c r="C3" s="12"/>
      <c r="D3" s="12"/>
      <c r="E3" s="12"/>
      <c r="F3" s="13"/>
      <c r="G3" s="13"/>
      <c r="H3" s="13"/>
      <c r="I3" s="13"/>
      <c r="J3" s="13"/>
      <c r="K3" s="14"/>
      <c r="L3" s="17"/>
      <c r="M3" s="12"/>
    </row>
    <row r="4" spans="1:13" ht="15.75">
      <c r="A4" s="62" t="s">
        <v>700</v>
      </c>
      <c r="B4" s="63"/>
      <c r="C4" s="12"/>
      <c r="D4" s="12"/>
      <c r="E4" s="12"/>
      <c r="F4" s="19"/>
      <c r="G4" s="19"/>
      <c r="H4" s="19"/>
      <c r="I4" s="19"/>
      <c r="J4" s="19"/>
      <c r="K4" s="14"/>
      <c r="L4" s="20"/>
      <c r="M4" s="21"/>
    </row>
    <row r="5" spans="1:13" s="11" customFormat="1" ht="66.599999999999994" customHeight="1" thickBot="1">
      <c r="A5" s="633" t="s">
        <v>181</v>
      </c>
      <c r="B5" s="634" t="s">
        <v>555</v>
      </c>
      <c r="C5" s="633" t="s">
        <v>557</v>
      </c>
      <c r="D5" s="633" t="s">
        <v>600</v>
      </c>
      <c r="E5" s="633" t="s">
        <v>599</v>
      </c>
      <c r="F5" s="644" t="s">
        <v>1429</v>
      </c>
      <c r="G5" s="644" t="s">
        <v>1430</v>
      </c>
      <c r="H5" s="677" t="s">
        <v>1282</v>
      </c>
      <c r="I5" s="644" t="s">
        <v>1432</v>
      </c>
      <c r="J5" s="644" t="s">
        <v>1431</v>
      </c>
      <c r="K5" s="678" t="s">
        <v>1642</v>
      </c>
    </row>
    <row r="6" spans="1:13" s="11" customFormat="1" ht="14.25" customHeight="1" thickBot="1">
      <c r="A6" s="290"/>
      <c r="B6" s="291" t="s">
        <v>1246</v>
      </c>
      <c r="C6" s="290"/>
      <c r="D6" s="290"/>
      <c r="E6" s="290"/>
      <c r="F6" s="292"/>
      <c r="G6" s="292"/>
      <c r="H6" s="292"/>
      <c r="I6" s="292"/>
      <c r="J6" s="292"/>
      <c r="K6" s="765"/>
    </row>
    <row r="7" spans="1:13" s="11" customFormat="1" ht="13.5" thickBot="1">
      <c r="A7" s="626" t="s">
        <v>1244</v>
      </c>
      <c r="B7" s="524" t="s">
        <v>1938</v>
      </c>
      <c r="C7" s="120" t="s">
        <v>530</v>
      </c>
      <c r="D7" s="627">
        <v>1</v>
      </c>
      <c r="E7" s="130" t="s">
        <v>522</v>
      </c>
      <c r="F7" s="628">
        <v>5.7000000000000002E-3</v>
      </c>
      <c r="G7" s="736">
        <v>0.04</v>
      </c>
      <c r="H7" s="628">
        <v>2E-3</v>
      </c>
      <c r="I7" s="736">
        <v>0.03</v>
      </c>
      <c r="J7" s="736">
        <v>0.11</v>
      </c>
      <c r="K7" s="766" t="s">
        <v>180</v>
      </c>
    </row>
    <row r="8" spans="1:13" s="69" customFormat="1" ht="14.45" customHeight="1" thickBot="1">
      <c r="A8" s="290"/>
      <c r="B8" s="291" t="s">
        <v>523</v>
      </c>
      <c r="C8" s="290"/>
      <c r="D8" s="290"/>
      <c r="E8" s="290"/>
      <c r="F8" s="292"/>
      <c r="G8" s="737"/>
      <c r="H8" s="292"/>
      <c r="I8" s="737"/>
      <c r="J8" s="292"/>
      <c r="K8" s="765"/>
      <c r="L8" s="11"/>
    </row>
    <row r="9" spans="1:13" s="69" customFormat="1" ht="14.45" customHeight="1">
      <c r="A9" s="843" t="s">
        <v>1937</v>
      </c>
      <c r="B9" s="524" t="s">
        <v>1939</v>
      </c>
      <c r="C9" s="398" t="s">
        <v>711</v>
      </c>
      <c r="D9" s="699">
        <v>1</v>
      </c>
      <c r="E9" s="534" t="s">
        <v>522</v>
      </c>
      <c r="F9" s="647">
        <v>1.9E-3</v>
      </c>
      <c r="G9" s="736">
        <v>0</v>
      </c>
      <c r="H9" s="647">
        <v>1.4000000000000002E-3</v>
      </c>
      <c r="I9" s="736">
        <v>0.05</v>
      </c>
      <c r="J9" s="736">
        <v>0.09</v>
      </c>
      <c r="K9" s="767" t="s">
        <v>180</v>
      </c>
      <c r="L9" s="11"/>
    </row>
    <row r="10" spans="1:13" s="69" customFormat="1" ht="14.45" customHeight="1">
      <c r="A10" s="701" t="s">
        <v>1258</v>
      </c>
      <c r="B10" s="524" t="s">
        <v>1940</v>
      </c>
      <c r="C10" s="426" t="s">
        <v>530</v>
      </c>
      <c r="D10" s="699">
        <v>1</v>
      </c>
      <c r="E10" s="534" t="s">
        <v>522</v>
      </c>
      <c r="F10" s="647">
        <v>8.3999999999999995E-3</v>
      </c>
      <c r="G10" s="736">
        <v>0.09</v>
      </c>
      <c r="H10" s="647">
        <v>2.0999999999999999E-3</v>
      </c>
      <c r="I10" s="736">
        <v>0.05</v>
      </c>
      <c r="J10" s="736">
        <v>0.12</v>
      </c>
      <c r="K10" s="767" t="s">
        <v>180</v>
      </c>
      <c r="L10" s="11"/>
    </row>
    <row r="11" spans="1:13" s="69" customFormat="1" ht="14.45" customHeight="1">
      <c r="A11" s="701" t="s">
        <v>1257</v>
      </c>
      <c r="B11" s="524" t="s">
        <v>1941</v>
      </c>
      <c r="C11" s="426" t="s">
        <v>530</v>
      </c>
      <c r="D11" s="699">
        <v>1</v>
      </c>
      <c r="E11" s="534" t="s">
        <v>522</v>
      </c>
      <c r="F11" s="647">
        <v>3.3E-3</v>
      </c>
      <c r="G11" s="736">
        <v>0</v>
      </c>
      <c r="H11" s="647">
        <v>7.000000000000001E-4</v>
      </c>
      <c r="I11" s="736">
        <v>0.05</v>
      </c>
      <c r="J11" s="736">
        <v>0.09</v>
      </c>
      <c r="K11" s="767" t="s">
        <v>180</v>
      </c>
      <c r="L11" s="11"/>
    </row>
    <row r="12" spans="1:13" s="3" customFormat="1" ht="14.45" customHeight="1">
      <c r="A12" s="396" t="s">
        <v>267</v>
      </c>
      <c r="B12" s="524" t="s">
        <v>793</v>
      </c>
      <c r="C12" s="396" t="s">
        <v>530</v>
      </c>
      <c r="D12" s="399">
        <v>1</v>
      </c>
      <c r="E12" s="396" t="s">
        <v>522</v>
      </c>
      <c r="F12" s="647">
        <v>6.5000000000000006E-3</v>
      </c>
      <c r="G12" s="736">
        <v>0</v>
      </c>
      <c r="H12" s="647">
        <v>2E-3</v>
      </c>
      <c r="I12" s="736">
        <v>0.02</v>
      </c>
      <c r="J12" s="736">
        <v>0.06</v>
      </c>
      <c r="K12" s="769">
        <v>5.0000000000000001E-4</v>
      </c>
      <c r="L12" s="11"/>
    </row>
    <row r="13" spans="1:13" s="3" customFormat="1" ht="14.45" customHeight="1">
      <c r="A13" s="422" t="s">
        <v>176</v>
      </c>
      <c r="B13" s="524" t="s">
        <v>1942</v>
      </c>
      <c r="C13" s="398" t="s">
        <v>711</v>
      </c>
      <c r="D13" s="399">
        <v>1</v>
      </c>
      <c r="E13" s="396" t="s">
        <v>522</v>
      </c>
      <c r="F13" s="647">
        <v>9.300000000000001E-3</v>
      </c>
      <c r="G13" s="736">
        <v>0</v>
      </c>
      <c r="H13" s="647">
        <v>2.0999999999999999E-3</v>
      </c>
      <c r="I13" s="736">
        <v>7.0000000000000007E-2</v>
      </c>
      <c r="J13" s="736">
        <v>0.09</v>
      </c>
      <c r="K13" s="769">
        <v>5.9999999999999995E-4</v>
      </c>
      <c r="L13" s="11"/>
    </row>
    <row r="14" spans="1:13" s="3" customFormat="1" ht="14.45" customHeight="1">
      <c r="A14" s="445" t="s">
        <v>218</v>
      </c>
      <c r="B14" s="524" t="s">
        <v>1943</v>
      </c>
      <c r="C14" s="398" t="s">
        <v>711</v>
      </c>
      <c r="D14" s="399">
        <v>1</v>
      </c>
      <c r="E14" s="396" t="s">
        <v>522</v>
      </c>
      <c r="F14" s="647">
        <v>7.1999999999999998E-3</v>
      </c>
      <c r="G14" s="736">
        <v>0.01</v>
      </c>
      <c r="H14" s="647">
        <v>2.2000000000000001E-3</v>
      </c>
      <c r="I14" s="736">
        <v>0</v>
      </c>
      <c r="J14" s="736">
        <v>7.0000000000000007E-2</v>
      </c>
      <c r="K14" s="769" t="s">
        <v>180</v>
      </c>
      <c r="L14" s="11"/>
    </row>
    <row r="15" spans="1:13" s="3" customFormat="1" ht="14.45" customHeight="1" thickBot="1">
      <c r="A15" s="402" t="s">
        <v>64</v>
      </c>
      <c r="B15" s="524" t="s">
        <v>63</v>
      </c>
      <c r="C15" s="404" t="s">
        <v>530</v>
      </c>
      <c r="D15" s="405">
        <v>1</v>
      </c>
      <c r="E15" s="404" t="s">
        <v>522</v>
      </c>
      <c r="F15" s="647">
        <v>2.8999999999999998E-3</v>
      </c>
      <c r="G15" s="736">
        <v>0</v>
      </c>
      <c r="H15" s="647">
        <v>2E-3</v>
      </c>
      <c r="I15" s="736">
        <v>0</v>
      </c>
      <c r="J15" s="736">
        <v>0.01</v>
      </c>
      <c r="K15" s="770">
        <v>2.9999999999999997E-4</v>
      </c>
      <c r="L15" s="11"/>
    </row>
    <row r="16" spans="1:13" s="69" customFormat="1" ht="14.45" customHeight="1" thickBot="1">
      <c r="A16" s="290"/>
      <c r="B16" s="291" t="s">
        <v>106</v>
      </c>
      <c r="C16" s="290"/>
      <c r="D16" s="290"/>
      <c r="E16" s="290"/>
      <c r="F16" s="293"/>
      <c r="G16" s="729"/>
      <c r="H16" s="293"/>
      <c r="I16" s="293"/>
      <c r="J16" s="293"/>
      <c r="K16" s="771" t="s">
        <v>180</v>
      </c>
      <c r="L16" s="11"/>
    </row>
    <row r="17" spans="1:12" s="3" customFormat="1" ht="14.45" customHeight="1">
      <c r="A17" s="502" t="s">
        <v>1932</v>
      </c>
      <c r="B17" s="524" t="s">
        <v>1944</v>
      </c>
      <c r="C17" s="502" t="s">
        <v>530</v>
      </c>
      <c r="D17" s="699">
        <v>1</v>
      </c>
      <c r="E17" s="534" t="s">
        <v>522</v>
      </c>
      <c r="F17" s="647">
        <v>1.9E-3</v>
      </c>
      <c r="G17" s="736">
        <v>0</v>
      </c>
      <c r="H17" s="647">
        <v>1.6000000000000001E-3</v>
      </c>
      <c r="I17" s="736">
        <v>0.03</v>
      </c>
      <c r="J17" s="736">
        <v>0.06</v>
      </c>
      <c r="K17" s="772" t="s">
        <v>180</v>
      </c>
      <c r="L17" s="11"/>
    </row>
    <row r="18" spans="1:12" s="3" customFormat="1" ht="14.45" customHeight="1">
      <c r="A18" s="534" t="s">
        <v>1239</v>
      </c>
      <c r="B18" s="524" t="s">
        <v>1945</v>
      </c>
      <c r="C18" s="502" t="s">
        <v>530</v>
      </c>
      <c r="D18" s="699">
        <v>1</v>
      </c>
      <c r="E18" s="534" t="s">
        <v>522</v>
      </c>
      <c r="F18" s="647">
        <v>9.8000000000000014E-3</v>
      </c>
      <c r="G18" s="736">
        <v>0.17</v>
      </c>
      <c r="H18" s="647">
        <v>1.6000000000000001E-3</v>
      </c>
      <c r="I18" s="736">
        <v>7.0000000000000007E-2</v>
      </c>
      <c r="J18" s="736">
        <v>0.15</v>
      </c>
      <c r="K18" s="772" t="s">
        <v>180</v>
      </c>
      <c r="L18" s="11"/>
    </row>
    <row r="19" spans="1:12" s="3" customFormat="1" ht="14.45" customHeight="1">
      <c r="A19" s="534" t="s">
        <v>1238</v>
      </c>
      <c r="B19" s="524" t="s">
        <v>1946</v>
      </c>
      <c r="C19" s="502" t="s">
        <v>530</v>
      </c>
      <c r="D19" s="699">
        <v>1</v>
      </c>
      <c r="E19" s="534" t="s">
        <v>522</v>
      </c>
      <c r="F19" s="647">
        <v>4.0999999999999995E-3</v>
      </c>
      <c r="G19" s="736">
        <v>0</v>
      </c>
      <c r="H19" s="647">
        <v>1E-3</v>
      </c>
      <c r="I19" s="736">
        <v>0.04</v>
      </c>
      <c r="J19" s="736">
        <v>0.09</v>
      </c>
      <c r="K19" s="772" t="s">
        <v>180</v>
      </c>
      <c r="L19" s="11"/>
    </row>
    <row r="20" spans="1:12" s="3" customFormat="1" ht="14.45" customHeight="1">
      <c r="A20" s="534" t="s">
        <v>1393</v>
      </c>
      <c r="B20" s="524" t="s">
        <v>1947</v>
      </c>
      <c r="C20" s="502" t="s">
        <v>711</v>
      </c>
      <c r="D20" s="699">
        <v>1</v>
      </c>
      <c r="E20" s="534" t="s">
        <v>522</v>
      </c>
      <c r="F20" s="647">
        <v>9.0000000000000011E-3</v>
      </c>
      <c r="G20" s="736">
        <v>0</v>
      </c>
      <c r="H20" s="647">
        <v>2E-3</v>
      </c>
      <c r="I20" s="736">
        <v>0.06</v>
      </c>
      <c r="J20" s="736">
        <v>0.11</v>
      </c>
      <c r="K20" s="767"/>
      <c r="L20" s="11"/>
    </row>
    <row r="21" spans="1:12" s="3" customFormat="1" ht="14.45" customHeight="1">
      <c r="A21" s="417" t="s">
        <v>219</v>
      </c>
      <c r="B21" s="524" t="s">
        <v>1948</v>
      </c>
      <c r="C21" s="487" t="s">
        <v>711</v>
      </c>
      <c r="D21" s="416">
        <v>1</v>
      </c>
      <c r="E21" s="417" t="s">
        <v>522</v>
      </c>
      <c r="F21" s="647">
        <v>8.3000000000000018E-3</v>
      </c>
      <c r="G21" s="736">
        <v>0.02</v>
      </c>
      <c r="H21" s="647">
        <v>2.2000000000000001E-3</v>
      </c>
      <c r="I21" s="736">
        <v>0</v>
      </c>
      <c r="J21" s="736">
        <v>0.09</v>
      </c>
      <c r="K21" s="768" t="s">
        <v>180</v>
      </c>
      <c r="L21" s="11"/>
    </row>
    <row r="22" spans="1:12" s="3" customFormat="1" ht="14.45" customHeight="1">
      <c r="A22" s="534" t="s">
        <v>196</v>
      </c>
      <c r="B22" s="524" t="s">
        <v>761</v>
      </c>
      <c r="C22" s="487" t="s">
        <v>530</v>
      </c>
      <c r="D22" s="416">
        <v>1</v>
      </c>
      <c r="E22" s="417" t="s">
        <v>522</v>
      </c>
      <c r="F22" s="647">
        <v>8.6999999999999994E-3</v>
      </c>
      <c r="G22" s="736">
        <v>0</v>
      </c>
      <c r="H22" s="647">
        <v>2E-3</v>
      </c>
      <c r="I22" s="736">
        <v>0.05</v>
      </c>
      <c r="J22" s="736">
        <v>0.1</v>
      </c>
      <c r="K22" s="768"/>
      <c r="L22" s="11"/>
    </row>
    <row r="23" spans="1:12" s="3" customFormat="1" ht="14.45" customHeight="1" thickBot="1">
      <c r="A23" s="700" t="s">
        <v>68</v>
      </c>
      <c r="B23" s="524" t="s">
        <v>67</v>
      </c>
      <c r="C23" s="462" t="s">
        <v>530</v>
      </c>
      <c r="D23" s="463">
        <v>1</v>
      </c>
      <c r="E23" s="404" t="s">
        <v>522</v>
      </c>
      <c r="F23" s="647">
        <v>2.8999999999999998E-3</v>
      </c>
      <c r="G23" s="736">
        <v>0</v>
      </c>
      <c r="H23" s="647">
        <v>2E-3</v>
      </c>
      <c r="I23" s="736">
        <v>0</v>
      </c>
      <c r="J23" s="736">
        <v>0</v>
      </c>
      <c r="K23" s="770">
        <v>2.9999999999999997E-4</v>
      </c>
      <c r="L23" s="11"/>
    </row>
    <row r="24" spans="1:12" s="69" customFormat="1" ht="14.45" customHeight="1" thickBot="1">
      <c r="A24" s="290"/>
      <c r="B24" s="291" t="s">
        <v>109</v>
      </c>
      <c r="C24" s="290"/>
      <c r="D24" s="290"/>
      <c r="E24" s="290"/>
      <c r="F24" s="293"/>
      <c r="G24" s="729"/>
      <c r="H24" s="293"/>
      <c r="I24" s="293"/>
      <c r="J24" s="293"/>
      <c r="K24" s="771" t="s">
        <v>180</v>
      </c>
      <c r="L24" s="11"/>
    </row>
    <row r="25" spans="1:12" s="3" customFormat="1" ht="14.45" customHeight="1">
      <c r="A25" s="534" t="s">
        <v>563</v>
      </c>
      <c r="B25" s="524" t="s">
        <v>1949</v>
      </c>
      <c r="C25" s="417" t="s">
        <v>530</v>
      </c>
      <c r="D25" s="416">
        <v>1</v>
      </c>
      <c r="E25" s="417" t="s">
        <v>522</v>
      </c>
      <c r="F25" s="647">
        <v>9.0000000000000011E-3</v>
      </c>
      <c r="G25" s="736">
        <v>0</v>
      </c>
      <c r="H25" s="647">
        <v>2.3999999999999998E-3</v>
      </c>
      <c r="I25" s="736">
        <v>0.42</v>
      </c>
      <c r="J25" s="736">
        <v>0.47</v>
      </c>
      <c r="K25" s="773"/>
      <c r="L25" s="11"/>
    </row>
    <row r="26" spans="1:12" s="3" customFormat="1" ht="14.45" customHeight="1">
      <c r="A26" s="534" t="s">
        <v>1248</v>
      </c>
      <c r="B26" s="524" t="s">
        <v>1950</v>
      </c>
      <c r="C26" s="534" t="s">
        <v>530</v>
      </c>
      <c r="D26" s="699">
        <v>1</v>
      </c>
      <c r="E26" s="534" t="s">
        <v>522</v>
      </c>
      <c r="F26" s="647">
        <v>1.2E-2</v>
      </c>
      <c r="G26" s="736">
        <v>0.34</v>
      </c>
      <c r="H26" s="647">
        <v>2E-3</v>
      </c>
      <c r="I26" s="736">
        <v>0.05</v>
      </c>
      <c r="J26" s="736">
        <v>0.14000000000000001</v>
      </c>
      <c r="K26" s="774"/>
      <c r="L26" s="11"/>
    </row>
    <row r="27" spans="1:12" s="3" customFormat="1" ht="14.45" customHeight="1">
      <c r="A27" s="502" t="s">
        <v>1272</v>
      </c>
      <c r="B27" s="524" t="s">
        <v>1951</v>
      </c>
      <c r="C27" s="534" t="s">
        <v>530</v>
      </c>
      <c r="D27" s="699">
        <v>1</v>
      </c>
      <c r="E27" s="534" t="s">
        <v>522</v>
      </c>
      <c r="F27" s="647">
        <v>4.4000000000000003E-3</v>
      </c>
      <c r="G27" s="736">
        <v>0</v>
      </c>
      <c r="H27" s="647">
        <v>1.1000000000000001E-3</v>
      </c>
      <c r="I27" s="736">
        <v>0.06</v>
      </c>
      <c r="J27" s="736">
        <v>0.11</v>
      </c>
      <c r="K27" s="774"/>
      <c r="L27" s="11"/>
    </row>
    <row r="28" spans="1:12" s="3" customFormat="1" ht="14.45" customHeight="1">
      <c r="A28" s="454" t="s">
        <v>220</v>
      </c>
      <c r="B28" s="524" t="s">
        <v>1952</v>
      </c>
      <c r="C28" s="398" t="s">
        <v>711</v>
      </c>
      <c r="D28" s="399">
        <v>1</v>
      </c>
      <c r="E28" s="396" t="s">
        <v>522</v>
      </c>
      <c r="F28" s="647">
        <v>8.8999999999999999E-3</v>
      </c>
      <c r="G28" s="736">
        <v>0.02</v>
      </c>
      <c r="H28" s="647">
        <v>2.3999999999999998E-3</v>
      </c>
      <c r="I28" s="736">
        <v>0</v>
      </c>
      <c r="J28" s="736">
        <v>0.11</v>
      </c>
      <c r="K28" s="769" t="s">
        <v>180</v>
      </c>
      <c r="L28" s="11"/>
    </row>
    <row r="29" spans="1:12" s="3" customFormat="1" ht="14.45" customHeight="1">
      <c r="A29" s="426" t="s">
        <v>108</v>
      </c>
      <c r="B29" s="524" t="s">
        <v>1953</v>
      </c>
      <c r="C29" s="420" t="s">
        <v>711</v>
      </c>
      <c r="D29" s="399">
        <v>1</v>
      </c>
      <c r="E29" s="396" t="s">
        <v>522</v>
      </c>
      <c r="F29" s="647">
        <v>8.6999999999999994E-3</v>
      </c>
      <c r="G29" s="736">
        <v>0</v>
      </c>
      <c r="H29" s="647">
        <v>2E-3</v>
      </c>
      <c r="I29" s="736">
        <v>0</v>
      </c>
      <c r="J29" s="736">
        <v>7.0000000000000007E-2</v>
      </c>
      <c r="K29" s="769"/>
      <c r="L29" s="11"/>
    </row>
    <row r="30" spans="1:12" s="3" customFormat="1" ht="14.45" customHeight="1" thickBot="1">
      <c r="A30" s="448" t="s">
        <v>70</v>
      </c>
      <c r="B30" s="524" t="s">
        <v>69</v>
      </c>
      <c r="C30" s="404" t="s">
        <v>530</v>
      </c>
      <c r="D30" s="463">
        <v>1</v>
      </c>
      <c r="E30" s="404" t="s">
        <v>522</v>
      </c>
      <c r="F30" s="647">
        <v>2.8999999999999998E-3</v>
      </c>
      <c r="G30" s="736">
        <v>0</v>
      </c>
      <c r="H30" s="647">
        <v>1.8E-3</v>
      </c>
      <c r="I30" s="736">
        <v>0</v>
      </c>
      <c r="J30" s="736">
        <v>0</v>
      </c>
      <c r="K30" s="770">
        <v>2.9999999999999997E-4</v>
      </c>
      <c r="L30" s="11"/>
    </row>
    <row r="31" spans="1:12" s="69" customFormat="1" ht="14.45" customHeight="1" thickBot="1">
      <c r="A31" s="290"/>
      <c r="B31" s="291" t="s">
        <v>164</v>
      </c>
      <c r="C31" s="290"/>
      <c r="D31" s="290"/>
      <c r="E31" s="290"/>
      <c r="F31" s="293"/>
      <c r="G31" s="729"/>
      <c r="H31" s="293"/>
      <c r="I31" s="293"/>
      <c r="J31" s="293"/>
      <c r="K31" s="771" t="s">
        <v>180</v>
      </c>
      <c r="L31" s="11"/>
    </row>
    <row r="32" spans="1:12" s="69" customFormat="1" ht="14.45" customHeight="1">
      <c r="A32" s="843" t="s">
        <v>1936</v>
      </c>
      <c r="B32" s="524" t="s">
        <v>1954</v>
      </c>
      <c r="C32" s="420" t="s">
        <v>711</v>
      </c>
      <c r="D32" s="463">
        <v>1</v>
      </c>
      <c r="E32" s="404" t="s">
        <v>522</v>
      </c>
      <c r="F32" s="647">
        <v>1.9E-3</v>
      </c>
      <c r="G32" s="736">
        <v>0</v>
      </c>
      <c r="H32" s="647">
        <v>1.8E-3</v>
      </c>
      <c r="I32" s="736">
        <v>0.12</v>
      </c>
      <c r="J32" s="736">
        <v>0.18</v>
      </c>
      <c r="K32" s="770"/>
      <c r="L32" s="11"/>
    </row>
    <row r="33" spans="1:14" s="69" customFormat="1" ht="14.45" customHeight="1">
      <c r="A33" s="417" t="s">
        <v>73</v>
      </c>
      <c r="B33" s="524" t="s">
        <v>1955</v>
      </c>
      <c r="C33" s="420" t="s">
        <v>530</v>
      </c>
      <c r="D33" s="421">
        <v>1</v>
      </c>
      <c r="E33" s="426" t="s">
        <v>522</v>
      </c>
      <c r="F33" s="647">
        <v>1.1000000000000001E-2</v>
      </c>
      <c r="G33" s="736">
        <v>0.02</v>
      </c>
      <c r="H33" s="647">
        <v>3.0000000000000001E-3</v>
      </c>
      <c r="I33" s="736">
        <v>0.05</v>
      </c>
      <c r="J33" s="736">
        <v>0.1</v>
      </c>
      <c r="K33" s="769" t="s">
        <v>180</v>
      </c>
      <c r="L33" s="11"/>
      <c r="M33" s="3"/>
      <c r="N33" s="3"/>
    </row>
    <row r="34" spans="1:14" s="69" customFormat="1" ht="14.45" customHeight="1">
      <c r="A34" s="534" t="s">
        <v>1254</v>
      </c>
      <c r="B34" s="524" t="s">
        <v>1956</v>
      </c>
      <c r="C34" s="426" t="s">
        <v>530</v>
      </c>
      <c r="D34" s="699">
        <v>1</v>
      </c>
      <c r="E34" s="534" t="s">
        <v>522</v>
      </c>
      <c r="F34" s="647">
        <v>1.26E-2</v>
      </c>
      <c r="G34" s="736">
        <v>0.35</v>
      </c>
      <c r="H34" s="647">
        <v>2.2000000000000001E-3</v>
      </c>
      <c r="I34" s="736">
        <v>0.05</v>
      </c>
      <c r="J34" s="736">
        <v>0.14000000000000001</v>
      </c>
      <c r="K34" s="767" t="s">
        <v>180</v>
      </c>
      <c r="L34" s="11"/>
    </row>
    <row r="35" spans="1:14" s="3" customFormat="1" ht="14.45" customHeight="1">
      <c r="A35" s="454" t="s">
        <v>71</v>
      </c>
      <c r="B35" s="524" t="s">
        <v>1957</v>
      </c>
      <c r="C35" s="502" t="s">
        <v>530</v>
      </c>
      <c r="D35" s="399">
        <v>1</v>
      </c>
      <c r="E35" s="396" t="s">
        <v>522</v>
      </c>
      <c r="F35" s="647">
        <v>9.7999999999999979E-3</v>
      </c>
      <c r="G35" s="736">
        <v>0.04</v>
      </c>
      <c r="H35" s="647">
        <v>3.0000000000000001E-3</v>
      </c>
      <c r="I35" s="736">
        <v>0.06</v>
      </c>
      <c r="J35" s="736">
        <v>0.09</v>
      </c>
      <c r="K35" s="769" t="s">
        <v>180</v>
      </c>
      <c r="L35" s="11"/>
    </row>
    <row r="36" spans="1:14" s="3" customFormat="1" ht="14.45" customHeight="1">
      <c r="A36" s="426" t="s">
        <v>1253</v>
      </c>
      <c r="B36" s="524" t="s">
        <v>1958</v>
      </c>
      <c r="C36" s="426" t="s">
        <v>530</v>
      </c>
      <c r="D36" s="421">
        <v>1</v>
      </c>
      <c r="E36" s="426" t="s">
        <v>522</v>
      </c>
      <c r="F36" s="647">
        <v>4.7999999999999996E-3</v>
      </c>
      <c r="G36" s="736">
        <v>0</v>
      </c>
      <c r="H36" s="647">
        <v>2.2000000000000001E-3</v>
      </c>
      <c r="I36" s="736">
        <v>0.03</v>
      </c>
      <c r="J36" s="736">
        <v>0.11</v>
      </c>
      <c r="K36" s="821" t="s">
        <v>180</v>
      </c>
      <c r="L36" s="11"/>
      <c r="M36" s="69"/>
      <c r="N36" s="69"/>
    </row>
    <row r="37" spans="1:14" s="3" customFormat="1" ht="14.45" customHeight="1">
      <c r="A37" s="414" t="s">
        <v>221</v>
      </c>
      <c r="B37" s="524" t="s">
        <v>1959</v>
      </c>
      <c r="C37" s="398" t="s">
        <v>711</v>
      </c>
      <c r="D37" s="399">
        <v>1</v>
      </c>
      <c r="E37" s="396" t="s">
        <v>522</v>
      </c>
      <c r="F37" s="647">
        <v>9.7000000000000003E-3</v>
      </c>
      <c r="G37" s="736">
        <v>0.02</v>
      </c>
      <c r="H37" s="647">
        <v>2.3999999999999998E-3</v>
      </c>
      <c r="I37" s="736">
        <v>0</v>
      </c>
      <c r="J37" s="736">
        <v>0.1</v>
      </c>
      <c r="K37" s="769" t="s">
        <v>180</v>
      </c>
      <c r="L37" s="11"/>
    </row>
    <row r="38" spans="1:14" s="3" customFormat="1" ht="14.45" customHeight="1">
      <c r="A38" s="414" t="s">
        <v>222</v>
      </c>
      <c r="B38" s="524" t="s">
        <v>1960</v>
      </c>
      <c r="C38" s="398" t="s">
        <v>711</v>
      </c>
      <c r="D38" s="399">
        <v>1</v>
      </c>
      <c r="E38" s="396" t="s">
        <v>522</v>
      </c>
      <c r="F38" s="647">
        <v>1.0800000000000001E-2</v>
      </c>
      <c r="G38" s="736">
        <v>0.03</v>
      </c>
      <c r="H38" s="647">
        <v>2.5000000000000001E-3</v>
      </c>
      <c r="I38" s="736">
        <v>0</v>
      </c>
      <c r="J38" s="736">
        <v>0.12</v>
      </c>
      <c r="K38" s="769" t="s">
        <v>180</v>
      </c>
      <c r="L38" s="11"/>
    </row>
    <row r="39" spans="1:14" s="3" customFormat="1" ht="14.45" customHeight="1">
      <c r="A39" s="398" t="s">
        <v>44</v>
      </c>
      <c r="B39" s="524" t="s">
        <v>43</v>
      </c>
      <c r="C39" s="396" t="s">
        <v>530</v>
      </c>
      <c r="D39" s="399">
        <v>1</v>
      </c>
      <c r="E39" s="396" t="s">
        <v>522</v>
      </c>
      <c r="F39" s="647">
        <v>2.8999999999999998E-3</v>
      </c>
      <c r="G39" s="736">
        <v>0</v>
      </c>
      <c r="H39" s="647">
        <v>1.6000000000000001E-3</v>
      </c>
      <c r="I39" s="736">
        <v>0</v>
      </c>
      <c r="J39" s="736">
        <v>0</v>
      </c>
      <c r="K39" s="769">
        <v>2.9999999999999997E-4</v>
      </c>
      <c r="L39" s="11"/>
    </row>
    <row r="40" spans="1:14" s="3" customFormat="1" ht="6" customHeight="1">
      <c r="A40" s="12"/>
      <c r="B40" s="21"/>
      <c r="C40" s="12"/>
      <c r="D40" s="31"/>
      <c r="E40" s="12"/>
      <c r="F40" s="42"/>
      <c r="G40" s="738"/>
      <c r="H40" s="42"/>
      <c r="I40" s="42"/>
      <c r="J40" s="42"/>
      <c r="K40" s="33"/>
      <c r="L40" s="43"/>
      <c r="M40" s="44"/>
      <c r="N40" s="11"/>
    </row>
    <row r="41" spans="1:14" s="3" customFormat="1" ht="15.75">
      <c r="A41" s="62" t="s">
        <v>701</v>
      </c>
      <c r="B41" s="21"/>
      <c r="C41" s="12"/>
      <c r="D41" s="12"/>
      <c r="E41" s="12"/>
      <c r="F41" s="42"/>
      <c r="G41" s="738"/>
      <c r="H41" s="42"/>
      <c r="I41" s="42"/>
      <c r="J41" s="42"/>
      <c r="K41" s="33" t="s">
        <v>180</v>
      </c>
      <c r="L41" s="43"/>
      <c r="M41" s="44"/>
      <c r="N41" s="11"/>
    </row>
    <row r="42" spans="1:14" s="11" customFormat="1" ht="64.900000000000006" customHeight="1" thickBot="1">
      <c r="A42" s="633" t="s">
        <v>181</v>
      </c>
      <c r="B42" s="634" t="s">
        <v>555</v>
      </c>
      <c r="C42" s="633" t="s">
        <v>557</v>
      </c>
      <c r="D42" s="633" t="s">
        <v>600</v>
      </c>
      <c r="E42" s="633" t="s">
        <v>599</v>
      </c>
      <c r="F42" s="644" t="s">
        <v>1429</v>
      </c>
      <c r="G42" s="644" t="s">
        <v>1430</v>
      </c>
      <c r="H42" s="677" t="s">
        <v>1282</v>
      </c>
      <c r="I42" s="644" t="s">
        <v>1432</v>
      </c>
      <c r="J42" s="644" t="s">
        <v>1431</v>
      </c>
      <c r="K42" s="678" t="s">
        <v>1642</v>
      </c>
    </row>
    <row r="43" spans="1:14" s="69" customFormat="1" ht="14.1" customHeight="1" thickBot="1">
      <c r="A43" s="290"/>
      <c r="B43" s="291" t="s">
        <v>19</v>
      </c>
      <c r="C43" s="290"/>
      <c r="D43" s="290"/>
      <c r="E43" s="290"/>
      <c r="F43" s="293"/>
      <c r="G43" s="729"/>
      <c r="H43" s="293"/>
      <c r="I43" s="293"/>
      <c r="J43" s="293"/>
      <c r="K43" s="776" t="s">
        <v>180</v>
      </c>
      <c r="L43" s="11"/>
    </row>
    <row r="44" spans="1:14" ht="14.1" customHeight="1">
      <c r="A44" s="411" t="s">
        <v>111</v>
      </c>
      <c r="B44" s="524" t="s">
        <v>110</v>
      </c>
      <c r="C44" s="448" t="s">
        <v>711</v>
      </c>
      <c r="D44" s="432">
        <v>1</v>
      </c>
      <c r="E44" s="411" t="s">
        <v>522</v>
      </c>
      <c r="F44" s="647">
        <v>5.1999999999999998E-3</v>
      </c>
      <c r="G44" s="736">
        <v>0</v>
      </c>
      <c r="H44" s="647">
        <v>0</v>
      </c>
      <c r="I44" s="736">
        <v>0</v>
      </c>
      <c r="J44" s="736">
        <v>0</v>
      </c>
      <c r="K44" s="787" t="s">
        <v>180</v>
      </c>
      <c r="L44" s="11"/>
      <c r="M44" s="4"/>
    </row>
    <row r="45" spans="1:14" ht="14.1" customHeight="1">
      <c r="A45" s="420" t="s">
        <v>1095</v>
      </c>
      <c r="B45" s="524" t="s">
        <v>1961</v>
      </c>
      <c r="C45" s="426" t="s">
        <v>530</v>
      </c>
      <c r="D45" s="421">
        <v>1</v>
      </c>
      <c r="E45" s="426" t="s">
        <v>522</v>
      </c>
      <c r="F45" s="647">
        <v>3.0000000000000001E-3</v>
      </c>
      <c r="G45" s="736">
        <v>0</v>
      </c>
      <c r="H45" s="647">
        <v>0</v>
      </c>
      <c r="I45" s="736">
        <v>0</v>
      </c>
      <c r="J45" s="736">
        <v>0</v>
      </c>
      <c r="K45" s="782"/>
      <c r="L45" s="11"/>
      <c r="M45" s="4"/>
    </row>
    <row r="46" spans="1:14" ht="14.1" customHeight="1" thickBot="1">
      <c r="A46" s="402" t="s">
        <v>114</v>
      </c>
      <c r="B46" s="524" t="s">
        <v>113</v>
      </c>
      <c r="C46" s="404" t="s">
        <v>530</v>
      </c>
      <c r="D46" s="405">
        <v>1</v>
      </c>
      <c r="E46" s="404" t="s">
        <v>522</v>
      </c>
      <c r="F46" s="647">
        <v>2E-3</v>
      </c>
      <c r="G46" s="736">
        <v>0</v>
      </c>
      <c r="H46" s="647">
        <v>0</v>
      </c>
      <c r="I46" s="736">
        <v>0</v>
      </c>
      <c r="J46" s="736">
        <v>0</v>
      </c>
      <c r="K46" s="779" t="s">
        <v>180</v>
      </c>
      <c r="L46" s="11"/>
      <c r="M46" s="4"/>
    </row>
    <row r="47" spans="1:14" s="69" customFormat="1" ht="14.1" customHeight="1" thickBot="1">
      <c r="A47" s="439"/>
      <c r="B47" s="440" t="s">
        <v>84</v>
      </c>
      <c r="C47" s="439"/>
      <c r="D47" s="439"/>
      <c r="E47" s="439"/>
      <c r="F47" s="293"/>
      <c r="G47" s="729"/>
      <c r="H47" s="293"/>
      <c r="I47" s="293"/>
      <c r="J47" s="293"/>
      <c r="K47" s="780" t="s">
        <v>180</v>
      </c>
      <c r="L47" s="11"/>
    </row>
    <row r="48" spans="1:14" s="69" customFormat="1" ht="14.1" customHeight="1">
      <c r="A48" s="406" t="s">
        <v>1109</v>
      </c>
      <c r="B48" s="524" t="s">
        <v>1962</v>
      </c>
      <c r="C48" s="407" t="s">
        <v>530</v>
      </c>
      <c r="D48" s="408">
        <v>0.3</v>
      </c>
      <c r="E48" s="409" t="s">
        <v>522</v>
      </c>
      <c r="F48" s="647">
        <v>4.8999999999999998E-3</v>
      </c>
      <c r="G48" s="736">
        <v>0</v>
      </c>
      <c r="H48" s="647">
        <v>1E-3</v>
      </c>
      <c r="I48" s="736">
        <v>0.08</v>
      </c>
      <c r="J48" s="736">
        <v>0.11</v>
      </c>
      <c r="K48" s="781"/>
      <c r="L48" s="11"/>
    </row>
    <row r="49" spans="1:13" ht="14.1" customHeight="1">
      <c r="A49" s="414" t="s">
        <v>94</v>
      </c>
      <c r="B49" s="524" t="s">
        <v>712</v>
      </c>
      <c r="C49" s="396" t="s">
        <v>530</v>
      </c>
      <c r="D49" s="399">
        <v>0.3</v>
      </c>
      <c r="E49" s="396" t="s">
        <v>522</v>
      </c>
      <c r="F49" s="647">
        <v>4.5000000000000005E-3</v>
      </c>
      <c r="G49" s="736">
        <v>0</v>
      </c>
      <c r="H49" s="647">
        <v>8.0000000000000004E-4</v>
      </c>
      <c r="I49" s="736">
        <v>0.02</v>
      </c>
      <c r="J49" s="736">
        <v>0.03</v>
      </c>
      <c r="K49" s="778">
        <v>5.0000000000000001E-4</v>
      </c>
      <c r="L49" s="11"/>
      <c r="M49" s="4"/>
    </row>
    <row r="50" spans="1:13" ht="14.1" customHeight="1">
      <c r="A50" s="410" t="s">
        <v>246</v>
      </c>
      <c r="B50" s="524" t="s">
        <v>1963</v>
      </c>
      <c r="C50" s="411" t="s">
        <v>530</v>
      </c>
      <c r="D50" s="412">
        <v>0.3</v>
      </c>
      <c r="E50" s="413" t="s">
        <v>522</v>
      </c>
      <c r="F50" s="647">
        <v>4.5000000000000005E-3</v>
      </c>
      <c r="G50" s="736">
        <v>0</v>
      </c>
      <c r="H50" s="647">
        <v>4.0000000000000002E-4</v>
      </c>
      <c r="I50" s="736">
        <v>0.02</v>
      </c>
      <c r="J50" s="736">
        <v>0.03</v>
      </c>
      <c r="K50" s="783">
        <v>5.0000000000000001E-4</v>
      </c>
      <c r="L50" s="11"/>
      <c r="M50" s="4"/>
    </row>
    <row r="51" spans="1:13" ht="14.1" customHeight="1">
      <c r="A51" s="418" t="s">
        <v>1045</v>
      </c>
      <c r="B51" s="524" t="s">
        <v>1046</v>
      </c>
      <c r="C51" s="420" t="s">
        <v>530</v>
      </c>
      <c r="D51" s="699">
        <v>0.3</v>
      </c>
      <c r="E51" s="502" t="s">
        <v>522</v>
      </c>
      <c r="F51" s="647">
        <v>4.0000000000000001E-3</v>
      </c>
      <c r="G51" s="736">
        <v>0</v>
      </c>
      <c r="H51" s="647">
        <v>1.4000000000000002E-3</v>
      </c>
      <c r="I51" s="736">
        <v>0</v>
      </c>
      <c r="J51" s="736">
        <v>0.02</v>
      </c>
      <c r="K51" s="804"/>
      <c r="L51" s="11"/>
      <c r="M51" s="4"/>
    </row>
    <row r="52" spans="1:13" ht="14.1" customHeight="1">
      <c r="A52" s="418" t="s">
        <v>1182</v>
      </c>
      <c r="B52" s="524" t="s">
        <v>1964</v>
      </c>
      <c r="C52" s="420" t="s">
        <v>711</v>
      </c>
      <c r="D52" s="699">
        <v>0.3</v>
      </c>
      <c r="E52" s="502" t="s">
        <v>522</v>
      </c>
      <c r="F52" s="647">
        <v>1.5E-3</v>
      </c>
      <c r="G52" s="736">
        <v>0</v>
      </c>
      <c r="H52" s="647">
        <v>0</v>
      </c>
      <c r="I52" s="736">
        <v>0</v>
      </c>
      <c r="J52" s="736">
        <v>0</v>
      </c>
      <c r="K52" s="804"/>
      <c r="L52" s="11"/>
      <c r="M52" s="4"/>
    </row>
    <row r="53" spans="1:13" ht="14.1" customHeight="1">
      <c r="A53" s="418" t="s">
        <v>1851</v>
      </c>
      <c r="B53" s="524" t="s">
        <v>1965</v>
      </c>
      <c r="C53" s="420" t="s">
        <v>711</v>
      </c>
      <c r="D53" s="699">
        <v>0.3</v>
      </c>
      <c r="E53" s="502" t="s">
        <v>522</v>
      </c>
      <c r="F53" s="647">
        <v>7.0000000000000001E-3</v>
      </c>
      <c r="G53" s="736">
        <v>0.11</v>
      </c>
      <c r="H53" s="647">
        <v>0</v>
      </c>
      <c r="I53" s="736">
        <v>0</v>
      </c>
      <c r="J53" s="736">
        <v>0</v>
      </c>
      <c r="K53" s="804"/>
      <c r="L53" s="11"/>
      <c r="M53" s="4"/>
    </row>
    <row r="54" spans="1:13" ht="14.1" customHeight="1">
      <c r="A54" s="420" t="s">
        <v>1240</v>
      </c>
      <c r="B54" s="524" t="s">
        <v>1966</v>
      </c>
      <c r="C54" s="426" t="s">
        <v>530</v>
      </c>
      <c r="D54" s="421">
        <v>0.3</v>
      </c>
      <c r="E54" s="426" t="s">
        <v>522</v>
      </c>
      <c r="F54" s="647">
        <v>3.5999999999999999E-3</v>
      </c>
      <c r="G54" s="736">
        <v>0</v>
      </c>
      <c r="H54" s="647">
        <v>5.0000000000000001E-4</v>
      </c>
      <c r="I54" s="736">
        <v>0</v>
      </c>
      <c r="J54" s="736">
        <v>0.02</v>
      </c>
      <c r="K54" s="782"/>
      <c r="L54" s="11"/>
      <c r="M54" s="4"/>
    </row>
    <row r="55" spans="1:13" ht="14.1" customHeight="1">
      <c r="A55" s="424" t="s">
        <v>1090</v>
      </c>
      <c r="B55" s="524" t="s">
        <v>1089</v>
      </c>
      <c r="C55" s="426" t="s">
        <v>530</v>
      </c>
      <c r="D55" s="421">
        <v>0.3</v>
      </c>
      <c r="E55" s="426" t="s">
        <v>522</v>
      </c>
      <c r="F55" s="647">
        <v>4.0000000000000001E-3</v>
      </c>
      <c r="G55" s="736">
        <v>0</v>
      </c>
      <c r="H55" s="647">
        <v>1.4000000000000002E-3</v>
      </c>
      <c r="I55" s="736">
        <v>0</v>
      </c>
      <c r="J55" s="736">
        <v>0.01</v>
      </c>
      <c r="K55" s="785" t="s">
        <v>180</v>
      </c>
      <c r="L55" s="11"/>
      <c r="M55" s="4"/>
    </row>
    <row r="56" spans="1:13" ht="14.1" customHeight="1">
      <c r="A56" s="426" t="s">
        <v>112</v>
      </c>
      <c r="B56" s="524" t="s">
        <v>1205</v>
      </c>
      <c r="C56" s="396" t="s">
        <v>530</v>
      </c>
      <c r="D56" s="399">
        <v>0.3</v>
      </c>
      <c r="E56" s="396" t="s">
        <v>522</v>
      </c>
      <c r="F56" s="647">
        <v>0</v>
      </c>
      <c r="G56" s="736">
        <v>0</v>
      </c>
      <c r="H56" s="647">
        <v>0</v>
      </c>
      <c r="I56" s="736">
        <v>0</v>
      </c>
      <c r="J56" s="736">
        <v>0</v>
      </c>
      <c r="K56" s="778"/>
      <c r="L56" s="11"/>
      <c r="M56" s="4"/>
    </row>
    <row r="57" spans="1:13" s="3" customFormat="1" ht="14.1" customHeight="1">
      <c r="A57" s="427" t="s">
        <v>115</v>
      </c>
      <c r="B57" s="524" t="s">
        <v>1967</v>
      </c>
      <c r="C57" s="396" t="s">
        <v>530</v>
      </c>
      <c r="D57" s="399">
        <v>0.3</v>
      </c>
      <c r="E57" s="396" t="s">
        <v>522</v>
      </c>
      <c r="F57" s="647">
        <v>5.3E-3</v>
      </c>
      <c r="G57" s="736">
        <v>0</v>
      </c>
      <c r="H57" s="647">
        <v>1E-3</v>
      </c>
      <c r="I57" s="736">
        <v>0</v>
      </c>
      <c r="J57" s="736">
        <v>0.02</v>
      </c>
      <c r="K57" s="778" t="s">
        <v>180</v>
      </c>
      <c r="L57" s="11"/>
    </row>
    <row r="58" spans="1:13" s="3" customFormat="1" ht="14.1" customHeight="1">
      <c r="A58" s="422" t="s">
        <v>29</v>
      </c>
      <c r="B58" s="524" t="s">
        <v>1968</v>
      </c>
      <c r="C58" s="396" t="s">
        <v>530</v>
      </c>
      <c r="D58" s="399">
        <v>0.3</v>
      </c>
      <c r="E58" s="396" t="s">
        <v>522</v>
      </c>
      <c r="F58" s="647">
        <v>4.5000000000000005E-3</v>
      </c>
      <c r="G58" s="736">
        <v>0</v>
      </c>
      <c r="H58" s="647">
        <v>1.6000000000000001E-3</v>
      </c>
      <c r="I58" s="736">
        <v>0</v>
      </c>
      <c r="J58" s="736">
        <v>0.06</v>
      </c>
      <c r="K58" s="778"/>
      <c r="L58" s="11"/>
    </row>
    <row r="59" spans="1:13" s="3" customFormat="1" ht="14.1" customHeight="1">
      <c r="A59" s="422" t="s">
        <v>50</v>
      </c>
      <c r="B59" s="524" t="s">
        <v>49</v>
      </c>
      <c r="C59" s="396" t="s">
        <v>530</v>
      </c>
      <c r="D59" s="399">
        <v>0.3</v>
      </c>
      <c r="E59" s="396" t="s">
        <v>522</v>
      </c>
      <c r="F59" s="647">
        <v>4.5000000000000005E-3</v>
      </c>
      <c r="G59" s="736">
        <v>0</v>
      </c>
      <c r="H59" s="647">
        <v>1E-3</v>
      </c>
      <c r="I59" s="736">
        <v>0</v>
      </c>
      <c r="J59" s="736">
        <v>0</v>
      </c>
      <c r="K59" s="786"/>
      <c r="L59" s="11"/>
    </row>
    <row r="60" spans="1:13" s="3" customFormat="1" ht="14.1" customHeight="1">
      <c r="A60" s="414" t="s">
        <v>31</v>
      </c>
      <c r="B60" s="524" t="s">
        <v>30</v>
      </c>
      <c r="C60" s="396" t="s">
        <v>530</v>
      </c>
      <c r="D60" s="444">
        <v>0.3</v>
      </c>
      <c r="E60" s="396" t="s">
        <v>522</v>
      </c>
      <c r="F60" s="647">
        <v>1.9E-3</v>
      </c>
      <c r="G60" s="736">
        <v>0</v>
      </c>
      <c r="H60" s="647">
        <v>1.6000000000000001E-3</v>
      </c>
      <c r="I60" s="736">
        <v>0</v>
      </c>
      <c r="J60" s="736">
        <v>0</v>
      </c>
      <c r="K60" s="778">
        <v>2.0000000000000001E-4</v>
      </c>
      <c r="L60" s="11"/>
    </row>
    <row r="61" spans="1:13" s="3" customFormat="1" ht="14.1" customHeight="1">
      <c r="A61" s="418" t="s">
        <v>922</v>
      </c>
      <c r="B61" s="524" t="s">
        <v>1969</v>
      </c>
      <c r="C61" s="420" t="s">
        <v>530</v>
      </c>
      <c r="D61" s="421">
        <v>0.3</v>
      </c>
      <c r="E61" s="420" t="s">
        <v>522</v>
      </c>
      <c r="F61" s="647">
        <v>4.1999999999999997E-3</v>
      </c>
      <c r="G61" s="736">
        <v>0</v>
      </c>
      <c r="H61" s="647">
        <v>1E-3</v>
      </c>
      <c r="I61" s="736">
        <v>0</v>
      </c>
      <c r="J61" s="736">
        <v>0</v>
      </c>
      <c r="K61" s="782"/>
      <c r="L61" s="11"/>
    </row>
    <row r="62" spans="1:13" s="3" customFormat="1" ht="14.1" customHeight="1" thickBot="1">
      <c r="A62" s="540" t="s">
        <v>116</v>
      </c>
      <c r="B62" s="524" t="s">
        <v>1970</v>
      </c>
      <c r="C62" s="462" t="s">
        <v>711</v>
      </c>
      <c r="D62" s="463">
        <v>0.3</v>
      </c>
      <c r="E62" s="404" t="s">
        <v>522</v>
      </c>
      <c r="F62" s="647">
        <v>3.0000000000000001E-3</v>
      </c>
      <c r="G62" s="736">
        <v>0</v>
      </c>
      <c r="H62" s="647">
        <v>1E-3</v>
      </c>
      <c r="I62" s="736">
        <v>0</v>
      </c>
      <c r="J62" s="736">
        <v>0.03</v>
      </c>
      <c r="K62" s="779">
        <v>1E-3</v>
      </c>
      <c r="L62" s="11"/>
    </row>
    <row r="63" spans="1:13" s="69" customFormat="1" ht="14.1" customHeight="1" thickBot="1">
      <c r="A63" s="439"/>
      <c r="B63" s="440" t="s">
        <v>99</v>
      </c>
      <c r="C63" s="439"/>
      <c r="D63" s="439"/>
      <c r="E63" s="439"/>
      <c r="F63" s="293"/>
      <c r="G63" s="729"/>
      <c r="H63" s="293"/>
      <c r="I63" s="293"/>
      <c r="J63" s="293"/>
      <c r="K63" s="780" t="s">
        <v>180</v>
      </c>
      <c r="L63" s="11"/>
    </row>
    <row r="64" spans="1:13" s="69" customFormat="1" ht="14.1" customHeight="1">
      <c r="A64" s="429" t="s">
        <v>930</v>
      </c>
      <c r="B64" s="524" t="s">
        <v>1971</v>
      </c>
      <c r="C64" s="420" t="s">
        <v>530</v>
      </c>
      <c r="D64" s="421">
        <v>0.3</v>
      </c>
      <c r="E64" s="420" t="s">
        <v>522</v>
      </c>
      <c r="F64" s="647">
        <v>6.1999999999999998E-3</v>
      </c>
      <c r="G64" s="736">
        <v>0</v>
      </c>
      <c r="H64" s="647">
        <v>0</v>
      </c>
      <c r="I64" s="736">
        <v>0.12</v>
      </c>
      <c r="J64" s="736">
        <v>0.12</v>
      </c>
      <c r="K64" s="778" t="s">
        <v>180</v>
      </c>
      <c r="L64" s="11"/>
    </row>
    <row r="65" spans="1:14" s="69" customFormat="1" ht="14.1" customHeight="1">
      <c r="A65" s="429" t="s">
        <v>642</v>
      </c>
      <c r="B65" s="524" t="s">
        <v>1972</v>
      </c>
      <c r="C65" s="420" t="s">
        <v>711</v>
      </c>
      <c r="D65" s="421">
        <v>0.3</v>
      </c>
      <c r="E65" s="420" t="s">
        <v>522</v>
      </c>
      <c r="F65" s="647">
        <v>2.8000000000000004E-3</v>
      </c>
      <c r="G65" s="736">
        <v>0</v>
      </c>
      <c r="H65" s="647">
        <v>1E-3</v>
      </c>
      <c r="I65" s="736">
        <v>0</v>
      </c>
      <c r="J65" s="736">
        <v>0</v>
      </c>
      <c r="K65" s="778" t="s">
        <v>180</v>
      </c>
      <c r="L65" s="11"/>
    </row>
    <row r="66" spans="1:14" s="69" customFormat="1" ht="14.1" customHeight="1">
      <c r="A66" s="429" t="s">
        <v>640</v>
      </c>
      <c r="B66" s="524" t="s">
        <v>1973</v>
      </c>
      <c r="C66" s="420" t="s">
        <v>711</v>
      </c>
      <c r="D66" s="421">
        <v>0.3</v>
      </c>
      <c r="E66" s="420" t="s">
        <v>522</v>
      </c>
      <c r="F66" s="647">
        <v>3.2000000000000002E-3</v>
      </c>
      <c r="G66" s="736">
        <v>0</v>
      </c>
      <c r="H66" s="647">
        <v>1.6000000000000001E-3</v>
      </c>
      <c r="I66" s="736">
        <v>0</v>
      </c>
      <c r="J66" s="736">
        <v>0</v>
      </c>
      <c r="K66" s="778" t="s">
        <v>180</v>
      </c>
      <c r="L66" s="11"/>
    </row>
    <row r="67" spans="1:14" s="69" customFormat="1" ht="14.1" customHeight="1">
      <c r="A67" s="429" t="s">
        <v>638</v>
      </c>
      <c r="B67" s="524" t="s">
        <v>1974</v>
      </c>
      <c r="C67" s="420" t="s">
        <v>711</v>
      </c>
      <c r="D67" s="421">
        <v>0.3</v>
      </c>
      <c r="E67" s="420" t="s">
        <v>522</v>
      </c>
      <c r="F67" s="647">
        <v>2.5000000000000001E-3</v>
      </c>
      <c r="G67" s="736">
        <v>0</v>
      </c>
      <c r="H67" s="647">
        <v>1E-3</v>
      </c>
      <c r="I67" s="736">
        <v>0</v>
      </c>
      <c r="J67" s="736">
        <v>0</v>
      </c>
      <c r="K67" s="778" t="s">
        <v>180</v>
      </c>
      <c r="L67" s="11"/>
    </row>
    <row r="68" spans="1:14" s="69" customFormat="1" ht="14.1" customHeight="1">
      <c r="A68" s="429" t="s">
        <v>1098</v>
      </c>
      <c r="B68" s="524" t="s">
        <v>1975</v>
      </c>
      <c r="C68" s="420" t="s">
        <v>530</v>
      </c>
      <c r="D68" s="421">
        <v>0.3</v>
      </c>
      <c r="E68" s="420" t="s">
        <v>522</v>
      </c>
      <c r="F68" s="647">
        <v>8.1000000000000013E-3</v>
      </c>
      <c r="G68" s="736">
        <v>0</v>
      </c>
      <c r="H68" s="647">
        <v>0</v>
      </c>
      <c r="I68" s="736">
        <v>0.01</v>
      </c>
      <c r="J68" s="736">
        <v>0.01</v>
      </c>
      <c r="K68" s="782" t="s">
        <v>180</v>
      </c>
      <c r="L68" s="11"/>
    </row>
    <row r="69" spans="1:14" s="3" customFormat="1" ht="14.1" customHeight="1">
      <c r="A69" s="430" t="s">
        <v>51</v>
      </c>
      <c r="B69" s="524" t="s">
        <v>1976</v>
      </c>
      <c r="C69" s="411" t="s">
        <v>530</v>
      </c>
      <c r="D69" s="432">
        <v>0.3</v>
      </c>
      <c r="E69" s="411" t="s">
        <v>522</v>
      </c>
      <c r="F69" s="647">
        <v>5.6000000000000008E-3</v>
      </c>
      <c r="G69" s="736">
        <v>0</v>
      </c>
      <c r="H69" s="647">
        <v>1E-3</v>
      </c>
      <c r="I69" s="736">
        <v>0.01</v>
      </c>
      <c r="J69" s="736">
        <v>0.03</v>
      </c>
      <c r="K69" s="787" t="s">
        <v>180</v>
      </c>
      <c r="L69" s="11"/>
    </row>
    <row r="70" spans="1:14" s="3" customFormat="1" ht="14.1" customHeight="1">
      <c r="A70" s="433" t="s">
        <v>525</v>
      </c>
      <c r="B70" s="524" t="s">
        <v>526</v>
      </c>
      <c r="C70" s="396" t="s">
        <v>530</v>
      </c>
      <c r="D70" s="399">
        <v>0.3</v>
      </c>
      <c r="E70" s="396" t="s">
        <v>522</v>
      </c>
      <c r="F70" s="647">
        <v>4.0000000000000001E-3</v>
      </c>
      <c r="G70" s="736">
        <v>0</v>
      </c>
      <c r="H70" s="647">
        <v>3.0000000000000001E-3</v>
      </c>
      <c r="I70" s="736">
        <v>0</v>
      </c>
      <c r="J70" s="736">
        <v>0</v>
      </c>
      <c r="K70" s="778" t="s">
        <v>180</v>
      </c>
      <c r="L70" s="11"/>
    </row>
    <row r="71" spans="1:14" s="3" customFormat="1" ht="14.1" customHeight="1" thickBot="1">
      <c r="A71" s="402" t="s">
        <v>96</v>
      </c>
      <c r="B71" s="524" t="s">
        <v>100</v>
      </c>
      <c r="C71" s="404" t="s">
        <v>530</v>
      </c>
      <c r="D71" s="405">
        <v>0.3</v>
      </c>
      <c r="E71" s="404" t="s">
        <v>522</v>
      </c>
      <c r="F71" s="647">
        <v>2.5999999999999999E-3</v>
      </c>
      <c r="G71" s="736">
        <v>0</v>
      </c>
      <c r="H71" s="647">
        <v>1.1999999999999999E-3</v>
      </c>
      <c r="I71" s="736">
        <v>0</v>
      </c>
      <c r="J71" s="736">
        <v>0</v>
      </c>
      <c r="K71" s="779">
        <v>2.9999999999999997E-4</v>
      </c>
      <c r="L71" s="11"/>
    </row>
    <row r="72" spans="1:14" s="69" customFormat="1" ht="14.1" customHeight="1" thickBot="1">
      <c r="A72" s="439"/>
      <c r="B72" s="440" t="s">
        <v>163</v>
      </c>
      <c r="C72" s="439"/>
      <c r="D72" s="439"/>
      <c r="E72" s="439"/>
      <c r="F72" s="293"/>
      <c r="G72" s="729"/>
      <c r="H72" s="293"/>
      <c r="I72" s="293"/>
      <c r="J72" s="293"/>
      <c r="K72" s="780" t="s">
        <v>180</v>
      </c>
      <c r="L72" s="11"/>
    </row>
    <row r="73" spans="1:14" s="69" customFormat="1" ht="14.1" customHeight="1">
      <c r="A73" s="392" t="s">
        <v>1363</v>
      </c>
      <c r="B73" s="524" t="s">
        <v>1977</v>
      </c>
      <c r="C73" s="459" t="s">
        <v>530</v>
      </c>
      <c r="D73" s="395">
        <v>0.3</v>
      </c>
      <c r="E73" s="394" t="s">
        <v>522</v>
      </c>
      <c r="F73" s="465">
        <v>5.0000000000000001E-3</v>
      </c>
      <c r="G73" s="744">
        <v>0</v>
      </c>
      <c r="H73" s="465">
        <v>0</v>
      </c>
      <c r="I73" s="736">
        <v>0.08</v>
      </c>
      <c r="J73" s="736">
        <v>0.08</v>
      </c>
      <c r="K73" s="777" t="s">
        <v>180</v>
      </c>
      <c r="L73" s="11"/>
    </row>
    <row r="74" spans="1:14" s="69" customFormat="1" ht="14.1" customHeight="1">
      <c r="A74" s="426" t="s">
        <v>26</v>
      </c>
      <c r="B74" s="524" t="s">
        <v>745</v>
      </c>
      <c r="C74" s="420" t="s">
        <v>711</v>
      </c>
      <c r="D74" s="421">
        <v>0.3</v>
      </c>
      <c r="E74" s="426" t="s">
        <v>522</v>
      </c>
      <c r="F74" s="452">
        <v>6.1999999999999998E-3</v>
      </c>
      <c r="G74" s="743">
        <v>0</v>
      </c>
      <c r="H74" s="452">
        <v>2.7000000000000001E-3</v>
      </c>
      <c r="I74" s="736">
        <v>0.06</v>
      </c>
      <c r="J74" s="736">
        <v>0.14000000000000001</v>
      </c>
      <c r="K74" s="782" t="s">
        <v>180</v>
      </c>
      <c r="L74" s="11"/>
      <c r="M74" s="3"/>
      <c r="N74" s="3"/>
    </row>
    <row r="75" spans="1:14" s="3" customFormat="1" ht="14.1" customHeight="1">
      <c r="A75" s="426" t="s">
        <v>1247</v>
      </c>
      <c r="B75" s="524" t="s">
        <v>1978</v>
      </c>
      <c r="C75" s="426" t="s">
        <v>530</v>
      </c>
      <c r="D75" s="421">
        <v>0.3</v>
      </c>
      <c r="E75" s="426" t="s">
        <v>522</v>
      </c>
      <c r="F75" s="452">
        <v>5.6000000000000008E-3</v>
      </c>
      <c r="G75" s="736">
        <v>0.05</v>
      </c>
      <c r="H75" s="452">
        <v>2.5000000000000001E-3</v>
      </c>
      <c r="I75" s="736">
        <v>0.02</v>
      </c>
      <c r="J75" s="736">
        <v>0.13</v>
      </c>
      <c r="K75" s="782" t="s">
        <v>180</v>
      </c>
      <c r="L75" s="11"/>
      <c r="M75" s="69"/>
      <c r="N75" s="69"/>
    </row>
    <row r="76" spans="1:14" s="3" customFormat="1" ht="14.1" customHeight="1">
      <c r="A76" s="426" t="s">
        <v>118</v>
      </c>
      <c r="B76" s="524" t="s">
        <v>1115</v>
      </c>
      <c r="C76" s="426" t="s">
        <v>530</v>
      </c>
      <c r="D76" s="421">
        <v>0.3</v>
      </c>
      <c r="E76" s="426" t="s">
        <v>522</v>
      </c>
      <c r="F76" s="647">
        <v>5.1000000000000004E-3</v>
      </c>
      <c r="G76" s="736">
        <v>0.01</v>
      </c>
      <c r="H76" s="647">
        <v>8.0000000000000004E-4</v>
      </c>
      <c r="I76" s="736">
        <v>0.08</v>
      </c>
      <c r="J76" s="736">
        <v>0.11</v>
      </c>
      <c r="K76" s="782">
        <v>1E-3</v>
      </c>
      <c r="L76" s="11"/>
    </row>
    <row r="77" spans="1:14" s="3" customFormat="1" ht="14.1" customHeight="1">
      <c r="A77" s="420" t="s">
        <v>803</v>
      </c>
      <c r="B77" s="524" t="s">
        <v>1979</v>
      </c>
      <c r="C77" s="426" t="s">
        <v>711</v>
      </c>
      <c r="D77" s="421">
        <v>0.3</v>
      </c>
      <c r="E77" s="426" t="s">
        <v>522</v>
      </c>
      <c r="F77" s="647">
        <v>5.8999999999999999E-3</v>
      </c>
      <c r="G77" s="736">
        <v>0</v>
      </c>
      <c r="H77" s="647">
        <v>3.0000000000000001E-3</v>
      </c>
      <c r="I77" s="736">
        <v>0</v>
      </c>
      <c r="J77" s="736">
        <v>0.01</v>
      </c>
      <c r="K77" s="782"/>
      <c r="L77" s="11"/>
    </row>
    <row r="78" spans="1:14" s="3" customFormat="1" ht="14.1" customHeight="1">
      <c r="A78" s="420" t="s">
        <v>928</v>
      </c>
      <c r="B78" s="524" t="s">
        <v>1980</v>
      </c>
      <c r="C78" s="392" t="s">
        <v>530</v>
      </c>
      <c r="D78" s="421">
        <v>0.3</v>
      </c>
      <c r="E78" s="420" t="s">
        <v>522</v>
      </c>
      <c r="F78" s="647">
        <v>5.5000000000000005E-3</v>
      </c>
      <c r="G78" s="736">
        <v>0</v>
      </c>
      <c r="H78" s="647">
        <v>1E-3</v>
      </c>
      <c r="I78" s="736">
        <v>0</v>
      </c>
      <c r="J78" s="736">
        <v>0.02</v>
      </c>
      <c r="K78" s="782"/>
      <c r="L78" s="11"/>
    </row>
    <row r="79" spans="1:14" s="3" customFormat="1" ht="14.1" customHeight="1">
      <c r="A79" s="435" t="s">
        <v>120</v>
      </c>
      <c r="B79" s="524" t="s">
        <v>119</v>
      </c>
      <c r="C79" s="426" t="s">
        <v>530</v>
      </c>
      <c r="D79" s="421">
        <v>0.3</v>
      </c>
      <c r="E79" s="426" t="s">
        <v>522</v>
      </c>
      <c r="F79" s="647">
        <v>5.5000000000000005E-3</v>
      </c>
      <c r="G79" s="736">
        <v>0</v>
      </c>
      <c r="H79" s="647">
        <v>1.5E-3</v>
      </c>
      <c r="I79" s="736">
        <v>0</v>
      </c>
      <c r="J79" s="736">
        <v>0.01</v>
      </c>
      <c r="K79" s="788"/>
      <c r="L79" s="11"/>
    </row>
    <row r="80" spans="1:14" s="3" customFormat="1" ht="14.1" customHeight="1" thickBot="1">
      <c r="A80" s="402" t="s">
        <v>224</v>
      </c>
      <c r="B80" s="524" t="s">
        <v>255</v>
      </c>
      <c r="C80" s="404" t="s">
        <v>530</v>
      </c>
      <c r="D80" s="405">
        <v>0.3</v>
      </c>
      <c r="E80" s="404" t="s">
        <v>522</v>
      </c>
      <c r="F80" s="647">
        <v>2.8999999999999998E-3</v>
      </c>
      <c r="G80" s="736">
        <v>0</v>
      </c>
      <c r="H80" s="647">
        <v>2E-3</v>
      </c>
      <c r="I80" s="736">
        <v>0</v>
      </c>
      <c r="J80" s="736">
        <v>0.03</v>
      </c>
      <c r="K80" s="779">
        <v>2.9999999999999997E-4</v>
      </c>
      <c r="L80" s="11"/>
    </row>
    <row r="81" spans="1:13" s="3" customFormat="1" ht="14.1" customHeight="1" thickBot="1">
      <c r="A81" s="439"/>
      <c r="B81" s="440" t="s">
        <v>1155</v>
      </c>
      <c r="C81" s="439"/>
      <c r="D81" s="439"/>
      <c r="E81" s="439"/>
      <c r="F81" s="293"/>
      <c r="G81" s="729"/>
      <c r="H81" s="293"/>
      <c r="I81" s="293"/>
      <c r="J81" s="293"/>
      <c r="K81" s="780" t="s">
        <v>180</v>
      </c>
      <c r="L81" s="11"/>
    </row>
    <row r="82" spans="1:13" s="3" customFormat="1" ht="14.1" customHeight="1" thickBot="1">
      <c r="A82" s="420" t="s">
        <v>1157</v>
      </c>
      <c r="B82" s="524" t="s">
        <v>1170</v>
      </c>
      <c r="C82" s="426" t="s">
        <v>530</v>
      </c>
      <c r="D82" s="421">
        <v>0.3</v>
      </c>
      <c r="E82" s="426" t="s">
        <v>522</v>
      </c>
      <c r="F82" s="647">
        <v>5.0000000000000001E-3</v>
      </c>
      <c r="G82" s="736">
        <v>0</v>
      </c>
      <c r="H82" s="647">
        <v>1E-3</v>
      </c>
      <c r="I82" s="736">
        <v>0.39</v>
      </c>
      <c r="J82" s="736">
        <v>0.42</v>
      </c>
      <c r="K82" s="782"/>
      <c r="L82" s="11"/>
    </row>
    <row r="83" spans="1:13" s="69" customFormat="1" ht="14.1" customHeight="1" thickBot="1">
      <c r="A83" s="439"/>
      <c r="B83" s="440" t="s">
        <v>527</v>
      </c>
      <c r="C83" s="439"/>
      <c r="D83" s="439"/>
      <c r="E83" s="439"/>
      <c r="F83" s="293"/>
      <c r="G83" s="729"/>
      <c r="H83" s="293"/>
      <c r="I83" s="293"/>
      <c r="J83" s="293"/>
      <c r="K83" s="780" t="s">
        <v>180</v>
      </c>
      <c r="L83" s="11"/>
    </row>
    <row r="84" spans="1:13" s="69" customFormat="1" ht="14.1" customHeight="1">
      <c r="A84" s="426" t="s">
        <v>1183</v>
      </c>
      <c r="B84" s="524" t="s">
        <v>1981</v>
      </c>
      <c r="C84" s="392" t="s">
        <v>711</v>
      </c>
      <c r="D84" s="421">
        <v>0.3</v>
      </c>
      <c r="E84" s="426" t="s">
        <v>522</v>
      </c>
      <c r="F84" s="647">
        <v>8.3999999999999995E-3</v>
      </c>
      <c r="G84" s="736">
        <v>0</v>
      </c>
      <c r="H84" s="647">
        <v>8.0000000000000002E-3</v>
      </c>
      <c r="I84" s="736">
        <v>0</v>
      </c>
      <c r="J84" s="736">
        <v>0</v>
      </c>
      <c r="K84" s="788" t="s">
        <v>180</v>
      </c>
      <c r="L84" s="11"/>
    </row>
    <row r="85" spans="1:13" s="3" customFormat="1" ht="14.1" customHeight="1">
      <c r="A85" s="396" t="s">
        <v>76</v>
      </c>
      <c r="B85" s="524" t="s">
        <v>1982</v>
      </c>
      <c r="C85" s="396" t="s">
        <v>530</v>
      </c>
      <c r="D85" s="399">
        <v>0.3</v>
      </c>
      <c r="E85" s="396" t="s">
        <v>522</v>
      </c>
      <c r="F85" s="647">
        <v>6.1999999999999998E-3</v>
      </c>
      <c r="G85" s="736">
        <v>0</v>
      </c>
      <c r="H85" s="647">
        <v>3.0000000000000001E-3</v>
      </c>
      <c r="I85" s="736">
        <v>0</v>
      </c>
      <c r="J85" s="736">
        <v>0.01</v>
      </c>
      <c r="K85" s="786" t="s">
        <v>180</v>
      </c>
      <c r="L85" s="11"/>
    </row>
    <row r="86" spans="1:13" s="3" customFormat="1" ht="14.1" customHeight="1">
      <c r="A86" s="426" t="s">
        <v>1495</v>
      </c>
      <c r="B86" s="524" t="s">
        <v>1983</v>
      </c>
      <c r="C86" s="426" t="s">
        <v>530</v>
      </c>
      <c r="D86" s="421">
        <v>0.3</v>
      </c>
      <c r="E86" s="426" t="s">
        <v>522</v>
      </c>
      <c r="F86" s="647">
        <v>7.4999999999999997E-3</v>
      </c>
      <c r="G86" s="736">
        <v>0</v>
      </c>
      <c r="H86" s="647">
        <v>2E-3</v>
      </c>
      <c r="I86" s="736">
        <v>0</v>
      </c>
      <c r="J86" s="736">
        <v>0</v>
      </c>
      <c r="K86" s="782">
        <v>1E-3</v>
      </c>
      <c r="L86" s="11"/>
    </row>
    <row r="87" spans="1:13" s="3" customFormat="1" ht="14.1" customHeight="1">
      <c r="A87" s="396" t="s">
        <v>213</v>
      </c>
      <c r="B87" s="524" t="s">
        <v>1984</v>
      </c>
      <c r="C87" s="396" t="s">
        <v>530</v>
      </c>
      <c r="D87" s="399">
        <v>0.3</v>
      </c>
      <c r="E87" s="396" t="s">
        <v>522</v>
      </c>
      <c r="F87" s="647">
        <v>5.5000000000000005E-3</v>
      </c>
      <c r="G87" s="736">
        <v>0</v>
      </c>
      <c r="H87" s="647">
        <v>7.000000000000001E-4</v>
      </c>
      <c r="I87" s="736">
        <v>0</v>
      </c>
      <c r="J87" s="736">
        <v>0.01</v>
      </c>
      <c r="K87" s="786"/>
      <c r="L87" s="11"/>
    </row>
    <row r="88" spans="1:13" s="3" customFormat="1" ht="14.1" customHeight="1">
      <c r="A88" s="396" t="s">
        <v>46</v>
      </c>
      <c r="B88" s="524" t="s">
        <v>45</v>
      </c>
      <c r="C88" s="396" t="s">
        <v>530</v>
      </c>
      <c r="D88" s="399">
        <v>0.3</v>
      </c>
      <c r="E88" s="396" t="s">
        <v>522</v>
      </c>
      <c r="F88" s="647">
        <v>5.1000000000000004E-3</v>
      </c>
      <c r="G88" s="736">
        <v>0.01</v>
      </c>
      <c r="H88" s="647">
        <v>3.2000000000000002E-3</v>
      </c>
      <c r="I88" s="736">
        <v>0</v>
      </c>
      <c r="J88" s="736">
        <v>7.0000000000000007E-2</v>
      </c>
      <c r="K88" s="789" t="s">
        <v>180</v>
      </c>
      <c r="L88" s="11"/>
    </row>
    <row r="89" spans="1:13" s="3" customFormat="1" ht="14.1" customHeight="1" thickBot="1">
      <c r="A89" s="402" t="s">
        <v>162</v>
      </c>
      <c r="B89" s="524" t="s">
        <v>637</v>
      </c>
      <c r="C89" s="404" t="s">
        <v>711</v>
      </c>
      <c r="D89" s="405">
        <v>0.3</v>
      </c>
      <c r="E89" s="404" t="s">
        <v>522</v>
      </c>
      <c r="F89" s="647">
        <v>6.0000000000000001E-3</v>
      </c>
      <c r="G89" s="736">
        <v>0</v>
      </c>
      <c r="H89" s="647">
        <v>3.0000000000000005E-3</v>
      </c>
      <c r="I89" s="736">
        <v>0</v>
      </c>
      <c r="J89" s="736">
        <v>0</v>
      </c>
      <c r="K89" s="779"/>
      <c r="L89" s="11"/>
    </row>
    <row r="90" spans="1:13" s="69" customFormat="1" ht="14.1" customHeight="1" thickBot="1">
      <c r="A90" s="439"/>
      <c r="B90" s="440" t="s">
        <v>279</v>
      </c>
      <c r="C90" s="439"/>
      <c r="D90" s="439"/>
      <c r="E90" s="439"/>
      <c r="F90" s="293"/>
      <c r="G90" s="729"/>
      <c r="H90" s="293"/>
      <c r="I90" s="293"/>
      <c r="J90" s="293"/>
      <c r="K90" s="780" t="s">
        <v>180</v>
      </c>
      <c r="L90" s="11"/>
    </row>
    <row r="91" spans="1:13" s="3" customFormat="1" ht="14.1" customHeight="1">
      <c r="A91" s="441" t="s">
        <v>117</v>
      </c>
      <c r="B91" s="524" t="s">
        <v>818</v>
      </c>
      <c r="C91" s="411" t="s">
        <v>530</v>
      </c>
      <c r="D91" s="432">
        <v>0.3</v>
      </c>
      <c r="E91" s="411" t="s">
        <v>522</v>
      </c>
      <c r="F91" s="647">
        <v>7.7000000000000002E-3</v>
      </c>
      <c r="G91" s="736">
        <v>0</v>
      </c>
      <c r="H91" s="647">
        <v>4.0000000000000001E-3</v>
      </c>
      <c r="I91" s="736">
        <v>0</v>
      </c>
      <c r="J91" s="736">
        <v>0.01</v>
      </c>
      <c r="K91" s="787">
        <v>2.5000000000000001E-3</v>
      </c>
      <c r="L91" s="11"/>
    </row>
    <row r="92" spans="1:13" s="3" customFormat="1" ht="14.1" customHeight="1">
      <c r="A92" s="414" t="s">
        <v>245</v>
      </c>
      <c r="B92" s="524" t="s">
        <v>1985</v>
      </c>
      <c r="C92" s="396" t="s">
        <v>711</v>
      </c>
      <c r="D92" s="444">
        <v>0.3</v>
      </c>
      <c r="E92" s="396" t="s">
        <v>522</v>
      </c>
      <c r="F92" s="647">
        <v>5.0000000000000001E-3</v>
      </c>
      <c r="G92" s="736">
        <v>0</v>
      </c>
      <c r="H92" s="647">
        <v>3.0000000000000001E-3</v>
      </c>
      <c r="I92" s="736">
        <v>0</v>
      </c>
      <c r="J92" s="736">
        <v>0.05</v>
      </c>
      <c r="K92" s="778" t="s">
        <v>180</v>
      </c>
      <c r="L92" s="11"/>
    </row>
    <row r="93" spans="1:13" s="3" customFormat="1" ht="14.1" customHeight="1">
      <c r="A93" s="445" t="s">
        <v>867</v>
      </c>
      <c r="B93" s="524" t="s">
        <v>1986</v>
      </c>
      <c r="C93" s="396" t="s">
        <v>530</v>
      </c>
      <c r="D93" s="444">
        <v>0.3</v>
      </c>
      <c r="E93" s="396" t="s">
        <v>522</v>
      </c>
      <c r="F93" s="647">
        <v>7.0999999999999995E-3</v>
      </c>
      <c r="G93" s="736">
        <v>0</v>
      </c>
      <c r="H93" s="647">
        <v>2E-3</v>
      </c>
      <c r="I93" s="736">
        <v>0</v>
      </c>
      <c r="J93" s="736">
        <v>0.06</v>
      </c>
      <c r="K93" s="778">
        <v>1.4E-3</v>
      </c>
      <c r="L93" s="11"/>
    </row>
    <row r="94" spans="1:13" s="3" customFormat="1" ht="14.1" customHeight="1" thickBot="1">
      <c r="A94" s="402" t="s">
        <v>750</v>
      </c>
      <c r="B94" s="524" t="s">
        <v>1987</v>
      </c>
      <c r="C94" s="404" t="s">
        <v>711</v>
      </c>
      <c r="D94" s="405">
        <v>0.3</v>
      </c>
      <c r="E94" s="404" t="s">
        <v>522</v>
      </c>
      <c r="F94" s="647">
        <v>8.3000000000000001E-3</v>
      </c>
      <c r="G94" s="736">
        <v>0</v>
      </c>
      <c r="H94" s="647">
        <v>0</v>
      </c>
      <c r="I94" s="736">
        <v>0</v>
      </c>
      <c r="J94" s="736">
        <v>0</v>
      </c>
      <c r="K94" s="779" t="s">
        <v>180</v>
      </c>
      <c r="L94" s="11"/>
    </row>
    <row r="95" spans="1:13" s="69" customFormat="1" ht="14.1" customHeight="1" thickBot="1">
      <c r="A95" s="439"/>
      <c r="B95" s="440" t="s">
        <v>121</v>
      </c>
      <c r="C95" s="439"/>
      <c r="D95" s="439"/>
      <c r="E95" s="439"/>
      <c r="F95" s="293"/>
      <c r="G95" s="729"/>
      <c r="H95" s="293"/>
      <c r="I95" s="293"/>
      <c r="J95" s="293"/>
      <c r="K95" s="780" t="s">
        <v>180</v>
      </c>
      <c r="L95" s="11"/>
    </row>
    <row r="96" spans="1:13" ht="14.1" customHeight="1">
      <c r="A96" s="749" t="s">
        <v>166</v>
      </c>
      <c r="B96" s="524" t="s">
        <v>1988</v>
      </c>
      <c r="C96" s="392" t="s">
        <v>711</v>
      </c>
      <c r="D96" s="395">
        <v>0.3</v>
      </c>
      <c r="E96" s="394" t="s">
        <v>522</v>
      </c>
      <c r="F96" s="465">
        <v>8.5000000000000006E-3</v>
      </c>
      <c r="G96" s="744">
        <v>0</v>
      </c>
      <c r="H96" s="465">
        <v>3.0000000000000001E-3</v>
      </c>
      <c r="I96" s="744">
        <v>0</v>
      </c>
      <c r="J96" s="744">
        <v>0</v>
      </c>
      <c r="K96" s="777" t="s">
        <v>560</v>
      </c>
      <c r="L96" s="11"/>
      <c r="M96" s="4"/>
    </row>
    <row r="97" spans="1:13" ht="14.1" customHeight="1">
      <c r="A97" s="831" t="s">
        <v>1051</v>
      </c>
      <c r="B97" s="524" t="s">
        <v>1989</v>
      </c>
      <c r="C97" s="398" t="s">
        <v>711</v>
      </c>
      <c r="D97" s="421">
        <v>0.3</v>
      </c>
      <c r="E97" s="426" t="s">
        <v>522</v>
      </c>
      <c r="F97" s="452">
        <v>1.04E-2</v>
      </c>
      <c r="G97" s="743">
        <v>0</v>
      </c>
      <c r="H97" s="452">
        <v>0</v>
      </c>
      <c r="I97" s="743">
        <v>0.36</v>
      </c>
      <c r="J97" s="743">
        <v>0.36</v>
      </c>
      <c r="K97" s="782"/>
      <c r="L97" s="11"/>
      <c r="M97" s="4"/>
    </row>
    <row r="98" spans="1:13" ht="14.1" customHeight="1">
      <c r="A98" s="831" t="s">
        <v>1053</v>
      </c>
      <c r="B98" s="524" t="s">
        <v>1632</v>
      </c>
      <c r="C98" s="396" t="s">
        <v>530</v>
      </c>
      <c r="D98" s="421">
        <v>0.3</v>
      </c>
      <c r="E98" s="426" t="s">
        <v>522</v>
      </c>
      <c r="F98" s="452">
        <v>6.1999999999999998E-3</v>
      </c>
      <c r="G98" s="743">
        <v>0</v>
      </c>
      <c r="H98" s="452">
        <v>4.0000000000000001E-3</v>
      </c>
      <c r="I98" s="743">
        <v>0</v>
      </c>
      <c r="J98" s="743">
        <v>0.04</v>
      </c>
      <c r="K98" s="782"/>
      <c r="L98" s="11"/>
      <c r="M98" s="4"/>
    </row>
    <row r="99" spans="1:13" ht="14.1" customHeight="1">
      <c r="A99" s="422" t="s">
        <v>122</v>
      </c>
      <c r="B99" s="524" t="s">
        <v>797</v>
      </c>
      <c r="C99" s="398" t="s">
        <v>711</v>
      </c>
      <c r="D99" s="399">
        <v>0.3</v>
      </c>
      <c r="E99" s="396" t="s">
        <v>522</v>
      </c>
      <c r="F99" s="647">
        <v>6.5000000000000006E-3</v>
      </c>
      <c r="G99" s="736">
        <v>0</v>
      </c>
      <c r="H99" s="647">
        <v>5.0000000000000001E-3</v>
      </c>
      <c r="I99" s="736">
        <v>0</v>
      </c>
      <c r="J99" s="736">
        <v>0.08</v>
      </c>
      <c r="K99" s="778">
        <v>1E-3</v>
      </c>
      <c r="L99" s="11"/>
      <c r="M99" s="4"/>
    </row>
    <row r="100" spans="1:13" ht="14.1" customHeight="1">
      <c r="A100" s="422" t="s">
        <v>98</v>
      </c>
      <c r="B100" s="524" t="s">
        <v>583</v>
      </c>
      <c r="C100" s="396" t="s">
        <v>530</v>
      </c>
      <c r="D100" s="399">
        <v>0.3</v>
      </c>
      <c r="E100" s="396" t="s">
        <v>522</v>
      </c>
      <c r="F100" s="647">
        <v>2.3E-3</v>
      </c>
      <c r="G100" s="736">
        <v>0</v>
      </c>
      <c r="H100" s="647">
        <v>1.1999999999999999E-3</v>
      </c>
      <c r="I100" s="736">
        <v>0</v>
      </c>
      <c r="J100" s="736">
        <v>0</v>
      </c>
      <c r="K100" s="778">
        <v>2.9999999999999997E-4</v>
      </c>
      <c r="L100" s="11"/>
      <c r="M100" s="4"/>
    </row>
    <row r="101" spans="1:13" s="3" customFormat="1" ht="14.1" customHeight="1" thickBot="1">
      <c r="A101" s="402" t="s">
        <v>124</v>
      </c>
      <c r="B101" s="524" t="s">
        <v>123</v>
      </c>
      <c r="C101" s="404" t="s">
        <v>530</v>
      </c>
      <c r="D101" s="405">
        <v>0.3</v>
      </c>
      <c r="E101" s="404" t="s">
        <v>522</v>
      </c>
      <c r="F101" s="647">
        <v>8.1000000000000013E-3</v>
      </c>
      <c r="G101" s="736">
        <v>0</v>
      </c>
      <c r="H101" s="647">
        <v>6.0000000000000001E-3</v>
      </c>
      <c r="I101" s="736">
        <v>0</v>
      </c>
      <c r="J101" s="736">
        <v>0.09</v>
      </c>
      <c r="K101" s="779" t="s">
        <v>607</v>
      </c>
      <c r="L101" s="11"/>
    </row>
    <row r="102" spans="1:13" s="69" customFormat="1" ht="14.1" customHeight="1" thickBot="1">
      <c r="A102" s="439"/>
      <c r="B102" s="440" t="s">
        <v>52</v>
      </c>
      <c r="C102" s="439"/>
      <c r="D102" s="439"/>
      <c r="E102" s="439"/>
      <c r="F102" s="293"/>
      <c r="G102" s="729"/>
      <c r="H102" s="293"/>
      <c r="I102" s="293"/>
      <c r="J102" s="293"/>
      <c r="K102" s="780" t="s">
        <v>180</v>
      </c>
      <c r="L102" s="11"/>
    </row>
    <row r="103" spans="1:13" s="3" customFormat="1" ht="14.1" customHeight="1">
      <c r="A103" s="679" t="s">
        <v>635</v>
      </c>
      <c r="B103" s="524" t="s">
        <v>1990</v>
      </c>
      <c r="C103" s="420" t="s">
        <v>711</v>
      </c>
      <c r="D103" s="432">
        <v>0.3</v>
      </c>
      <c r="E103" s="411" t="s">
        <v>522</v>
      </c>
      <c r="F103" s="465">
        <v>3.0000000000000001E-3</v>
      </c>
      <c r="G103" s="736">
        <v>0</v>
      </c>
      <c r="H103" s="465">
        <v>2E-3</v>
      </c>
      <c r="I103" s="736">
        <v>0</v>
      </c>
      <c r="J103" s="736">
        <v>0.01</v>
      </c>
      <c r="K103" s="787"/>
      <c r="L103" s="11"/>
    </row>
    <row r="104" spans="1:13" s="3" customFormat="1" ht="14.1" customHeight="1">
      <c r="A104" s="822" t="s">
        <v>27</v>
      </c>
      <c r="B104" s="524" t="s">
        <v>1991</v>
      </c>
      <c r="C104" s="413" t="s">
        <v>530</v>
      </c>
      <c r="D104" s="412">
        <v>0.3</v>
      </c>
      <c r="E104" s="413" t="s">
        <v>522</v>
      </c>
      <c r="F104" s="702">
        <v>1.1000000000000001E-2</v>
      </c>
      <c r="G104" s="743">
        <v>0</v>
      </c>
      <c r="H104" s="452">
        <v>6.0000000000000001E-3</v>
      </c>
      <c r="I104" s="736">
        <v>0</v>
      </c>
      <c r="J104" s="736">
        <v>0.09</v>
      </c>
      <c r="K104" s="823" t="s">
        <v>561</v>
      </c>
      <c r="L104" s="11"/>
    </row>
    <row r="105" spans="1:13" s="3" customFormat="1" ht="14.1" customHeight="1">
      <c r="A105" s="691" t="s">
        <v>1366</v>
      </c>
      <c r="B105" s="524" t="s">
        <v>1992</v>
      </c>
      <c r="C105" s="692" t="s">
        <v>530</v>
      </c>
      <c r="D105" s="693">
        <v>0.3</v>
      </c>
      <c r="E105" s="692" t="s">
        <v>522</v>
      </c>
      <c r="F105" s="702">
        <v>8.6999999999999994E-3</v>
      </c>
      <c r="G105" s="736">
        <v>0</v>
      </c>
      <c r="H105" s="742">
        <v>3.0000000000000005E-3</v>
      </c>
      <c r="I105" s="736">
        <v>0.19</v>
      </c>
      <c r="J105" s="736">
        <v>0.36</v>
      </c>
      <c r="K105" s="785" t="s">
        <v>180</v>
      </c>
      <c r="L105" s="11"/>
    </row>
    <row r="106" spans="1:13" s="3" customFormat="1" ht="14.1" customHeight="1">
      <c r="A106" s="691" t="s">
        <v>869</v>
      </c>
      <c r="B106" s="524" t="s">
        <v>870</v>
      </c>
      <c r="C106" s="674" t="s">
        <v>530</v>
      </c>
      <c r="D106" s="675">
        <v>0.3</v>
      </c>
      <c r="E106" s="676" t="s">
        <v>522</v>
      </c>
      <c r="F106" s="647">
        <v>1.24E-2</v>
      </c>
      <c r="G106" s="736">
        <v>0.37</v>
      </c>
      <c r="H106" s="647">
        <v>4.0000000000000001E-3</v>
      </c>
      <c r="I106" s="736">
        <v>0</v>
      </c>
      <c r="J106" s="736">
        <v>0.11</v>
      </c>
      <c r="K106" s="790" t="s">
        <v>180</v>
      </c>
      <c r="L106" s="11"/>
    </row>
    <row r="107" spans="1:13" s="3" customFormat="1" ht="14.1" customHeight="1">
      <c r="A107" s="824" t="s">
        <v>1842</v>
      </c>
      <c r="B107" s="524" t="s">
        <v>1993</v>
      </c>
      <c r="C107" s="674" t="s">
        <v>711</v>
      </c>
      <c r="D107" s="675">
        <v>0.3</v>
      </c>
      <c r="E107" s="676" t="s">
        <v>522</v>
      </c>
      <c r="F107" s="647">
        <v>1.29E-2</v>
      </c>
      <c r="G107" s="736">
        <v>0.37</v>
      </c>
      <c r="H107" s="647">
        <v>4.0000000000000001E-3</v>
      </c>
      <c r="I107" s="736">
        <v>0</v>
      </c>
      <c r="J107" s="736">
        <v>0.27</v>
      </c>
      <c r="K107" s="790" t="s">
        <v>180</v>
      </c>
      <c r="L107" s="11"/>
    </row>
    <row r="108" spans="1:13" s="3" customFormat="1" ht="14.1" customHeight="1">
      <c r="A108" s="422" t="s">
        <v>233</v>
      </c>
      <c r="B108" s="524" t="s">
        <v>1994</v>
      </c>
      <c r="C108" s="417" t="s">
        <v>530</v>
      </c>
      <c r="D108" s="432">
        <v>0.3</v>
      </c>
      <c r="E108" s="411" t="s">
        <v>522</v>
      </c>
      <c r="F108" s="647">
        <v>8.8999999999999999E-3</v>
      </c>
      <c r="G108" s="736">
        <v>0.09</v>
      </c>
      <c r="H108" s="647">
        <v>4.0000000000000001E-3</v>
      </c>
      <c r="I108" s="736">
        <v>0</v>
      </c>
      <c r="J108" s="736">
        <v>0.13</v>
      </c>
      <c r="K108" s="787">
        <v>5.0000000000000001E-4</v>
      </c>
      <c r="L108" s="11"/>
    </row>
    <row r="109" spans="1:13" s="3" customFormat="1" ht="14.1" customHeight="1">
      <c r="A109" s="424" t="s">
        <v>1303</v>
      </c>
      <c r="B109" s="524" t="s">
        <v>1995</v>
      </c>
      <c r="C109" s="420" t="s">
        <v>530</v>
      </c>
      <c r="D109" s="421">
        <v>0.3</v>
      </c>
      <c r="E109" s="426" t="s">
        <v>522</v>
      </c>
      <c r="F109" s="647">
        <v>1.0500000000000001E-2</v>
      </c>
      <c r="G109" s="736">
        <v>0</v>
      </c>
      <c r="H109" s="647">
        <v>4.0000000000000001E-3</v>
      </c>
      <c r="I109" s="736">
        <v>0</v>
      </c>
      <c r="J109" s="736">
        <v>0.08</v>
      </c>
      <c r="K109" s="785" t="s">
        <v>180</v>
      </c>
      <c r="L109" s="11"/>
    </row>
    <row r="110" spans="1:13" s="3" customFormat="1" ht="14.1" customHeight="1">
      <c r="A110" s="451" t="s">
        <v>1107</v>
      </c>
      <c r="B110" s="524" t="s">
        <v>1108</v>
      </c>
      <c r="C110" s="426" t="s">
        <v>530</v>
      </c>
      <c r="D110" s="421">
        <v>0.3</v>
      </c>
      <c r="E110" s="426" t="s">
        <v>522</v>
      </c>
      <c r="F110" s="647">
        <v>1.0500000000000001E-2</v>
      </c>
      <c r="G110" s="736">
        <v>0</v>
      </c>
      <c r="H110" s="647">
        <v>4.0000000000000001E-3</v>
      </c>
      <c r="I110" s="736">
        <v>0</v>
      </c>
      <c r="J110" s="736">
        <v>0</v>
      </c>
      <c r="K110" s="785" t="s">
        <v>180</v>
      </c>
      <c r="L110" s="11"/>
    </row>
    <row r="111" spans="1:13" s="3" customFormat="1" ht="14.1" customHeight="1">
      <c r="A111" s="414" t="s">
        <v>125</v>
      </c>
      <c r="B111" s="524" t="s">
        <v>1996</v>
      </c>
      <c r="C111" s="396" t="s">
        <v>530</v>
      </c>
      <c r="D111" s="399">
        <v>0.3</v>
      </c>
      <c r="E111" s="396" t="s">
        <v>522</v>
      </c>
      <c r="F111" s="647">
        <v>9.0000000000000011E-3</v>
      </c>
      <c r="G111" s="736">
        <v>0</v>
      </c>
      <c r="H111" s="647">
        <v>5.0000000000000001E-3</v>
      </c>
      <c r="I111" s="736">
        <v>7.0000000000000007E-2</v>
      </c>
      <c r="J111" s="736">
        <v>0.19</v>
      </c>
      <c r="K111" s="778"/>
      <c r="L111" s="11"/>
    </row>
    <row r="112" spans="1:13" s="3" customFormat="1" ht="14.1" customHeight="1">
      <c r="A112" s="422" t="s">
        <v>127</v>
      </c>
      <c r="B112" s="524" t="s">
        <v>126</v>
      </c>
      <c r="C112" s="396" t="s">
        <v>530</v>
      </c>
      <c r="D112" s="399">
        <v>0.3</v>
      </c>
      <c r="E112" s="396" t="s">
        <v>522</v>
      </c>
      <c r="F112" s="647">
        <v>4.0000000000000001E-3</v>
      </c>
      <c r="G112" s="736">
        <v>0</v>
      </c>
      <c r="H112" s="647">
        <v>1.4000000000000002E-3</v>
      </c>
      <c r="I112" s="736">
        <v>0</v>
      </c>
      <c r="J112" s="736">
        <v>0.01</v>
      </c>
      <c r="K112" s="778">
        <v>4.0000000000000002E-4</v>
      </c>
      <c r="L112" s="11"/>
    </row>
    <row r="113" spans="1:14" s="3" customFormat="1" ht="14.1" customHeight="1" thickBot="1">
      <c r="A113" s="402" t="s">
        <v>97</v>
      </c>
      <c r="B113" s="524" t="s">
        <v>101</v>
      </c>
      <c r="C113" s="404" t="s">
        <v>530</v>
      </c>
      <c r="D113" s="405">
        <v>0.3</v>
      </c>
      <c r="E113" s="404" t="s">
        <v>522</v>
      </c>
      <c r="F113" s="647">
        <v>4.5999999999999999E-3</v>
      </c>
      <c r="G113" s="736">
        <v>0</v>
      </c>
      <c r="H113" s="647">
        <v>1.6000000000000001E-3</v>
      </c>
      <c r="I113" s="736">
        <v>0</v>
      </c>
      <c r="J113" s="736">
        <v>0.01</v>
      </c>
      <c r="K113" s="779">
        <v>5.0000000000000001E-4</v>
      </c>
      <c r="L113" s="11"/>
    </row>
    <row r="114" spans="1:14" s="69" customFormat="1" ht="14.1" customHeight="1" thickBot="1">
      <c r="A114" s="439"/>
      <c r="B114" s="440" t="s">
        <v>128</v>
      </c>
      <c r="C114" s="439"/>
      <c r="D114" s="439"/>
      <c r="E114" s="439"/>
      <c r="F114" s="293"/>
      <c r="G114" s="729"/>
      <c r="H114" s="293"/>
      <c r="I114" s="293"/>
      <c r="J114" s="293"/>
      <c r="K114" s="780" t="s">
        <v>180</v>
      </c>
      <c r="L114" s="11"/>
    </row>
    <row r="115" spans="1:14" s="69" customFormat="1" ht="14.1" customHeight="1">
      <c r="A115" s="479" t="s">
        <v>1445</v>
      </c>
      <c r="B115" s="524" t="s">
        <v>1997</v>
      </c>
      <c r="C115" s="459" t="s">
        <v>530</v>
      </c>
      <c r="D115" s="421">
        <v>0.3</v>
      </c>
      <c r="E115" s="426" t="s">
        <v>522</v>
      </c>
      <c r="F115" s="647">
        <v>5.5000000000000005E-3</v>
      </c>
      <c r="G115" s="736">
        <v>0</v>
      </c>
      <c r="H115" s="647">
        <v>5.0000000000000001E-3</v>
      </c>
      <c r="I115" s="736">
        <v>0</v>
      </c>
      <c r="J115" s="736">
        <v>0.06</v>
      </c>
      <c r="K115" s="785" t="s">
        <v>180</v>
      </c>
      <c r="L115" s="11"/>
    </row>
    <row r="116" spans="1:14" s="69" customFormat="1" ht="14.1" customHeight="1">
      <c r="A116" s="479" t="s">
        <v>1290</v>
      </c>
      <c r="B116" s="524" t="s">
        <v>1315</v>
      </c>
      <c r="C116" s="420" t="s">
        <v>530</v>
      </c>
      <c r="D116" s="421">
        <v>0.3</v>
      </c>
      <c r="E116" s="426" t="s">
        <v>522</v>
      </c>
      <c r="F116" s="647">
        <v>7.7000000000000002E-3</v>
      </c>
      <c r="G116" s="736">
        <v>0</v>
      </c>
      <c r="H116" s="647">
        <v>4.0000000000000001E-3</v>
      </c>
      <c r="I116" s="736">
        <v>0</v>
      </c>
      <c r="J116" s="736">
        <v>0.06</v>
      </c>
      <c r="K116" s="782"/>
      <c r="L116" s="11"/>
    </row>
    <row r="117" spans="1:14" s="69" customFormat="1" ht="14.1" customHeight="1">
      <c r="A117" s="454" t="s">
        <v>25</v>
      </c>
      <c r="B117" s="524" t="s">
        <v>584</v>
      </c>
      <c r="C117" s="396" t="s">
        <v>711</v>
      </c>
      <c r="D117" s="399">
        <v>0.3</v>
      </c>
      <c r="E117" s="396" t="s">
        <v>522</v>
      </c>
      <c r="F117" s="647">
        <v>9.0000000000000011E-3</v>
      </c>
      <c r="G117" s="736">
        <v>0</v>
      </c>
      <c r="H117" s="647">
        <v>4.0000000000000001E-3</v>
      </c>
      <c r="I117" s="736">
        <v>0</v>
      </c>
      <c r="J117" s="736">
        <v>0.06</v>
      </c>
      <c r="K117" s="778">
        <v>8.9999999999999998E-4</v>
      </c>
      <c r="L117" s="11"/>
      <c r="M117" s="4"/>
      <c r="N117" s="4"/>
    </row>
    <row r="118" spans="1:14" ht="14.1" customHeight="1">
      <c r="A118" s="396" t="s">
        <v>210</v>
      </c>
      <c r="B118" s="524" t="s">
        <v>256</v>
      </c>
      <c r="C118" s="396" t="s">
        <v>530</v>
      </c>
      <c r="D118" s="399">
        <v>0.3</v>
      </c>
      <c r="E118" s="396" t="s">
        <v>522</v>
      </c>
      <c r="F118" s="647">
        <v>9.8999999999999991E-3</v>
      </c>
      <c r="G118" s="736">
        <v>0</v>
      </c>
      <c r="H118" s="647">
        <v>4.0000000000000001E-3</v>
      </c>
      <c r="I118" s="736">
        <v>0.13</v>
      </c>
      <c r="J118" s="736">
        <v>0.24</v>
      </c>
      <c r="K118" s="778">
        <v>1E-3</v>
      </c>
      <c r="L118" s="11"/>
      <c r="M118" s="4"/>
    </row>
    <row r="119" spans="1:14" ht="14.1" customHeight="1">
      <c r="A119" s="420" t="s">
        <v>1847</v>
      </c>
      <c r="B119" s="524" t="s">
        <v>1998</v>
      </c>
      <c r="C119" s="398" t="s">
        <v>711</v>
      </c>
      <c r="D119" s="399">
        <v>0.3</v>
      </c>
      <c r="E119" s="396" t="s">
        <v>522</v>
      </c>
      <c r="F119" s="647">
        <v>7.0000000000000001E-3</v>
      </c>
      <c r="G119" s="736">
        <v>0.26</v>
      </c>
      <c r="H119" s="647">
        <v>4.0000000000000001E-3</v>
      </c>
      <c r="I119" s="736">
        <v>0</v>
      </c>
      <c r="J119" s="736">
        <v>0.15</v>
      </c>
      <c r="K119" s="778"/>
      <c r="L119" s="11"/>
      <c r="M119" s="4"/>
    </row>
    <row r="120" spans="1:14" ht="14.1" customHeight="1">
      <c r="A120" s="398" t="s">
        <v>1841</v>
      </c>
      <c r="B120" s="524" t="s">
        <v>1999</v>
      </c>
      <c r="C120" s="398" t="s">
        <v>711</v>
      </c>
      <c r="D120" s="399">
        <v>0.3</v>
      </c>
      <c r="E120" s="396" t="s">
        <v>522</v>
      </c>
      <c r="F120" s="647">
        <v>1.04E-2</v>
      </c>
      <c r="G120" s="736">
        <v>0.09</v>
      </c>
      <c r="H120" s="647">
        <v>6.0000000000000001E-3</v>
      </c>
      <c r="I120" s="736">
        <v>0.11</v>
      </c>
      <c r="J120" s="736">
        <v>0.38</v>
      </c>
      <c r="K120" s="778"/>
      <c r="L120" s="11"/>
      <c r="M120" s="4"/>
    </row>
    <row r="121" spans="1:14" ht="14.1" customHeight="1">
      <c r="A121" s="426" t="s">
        <v>633</v>
      </c>
      <c r="B121" s="524" t="s">
        <v>2000</v>
      </c>
      <c r="C121" s="420" t="s">
        <v>711</v>
      </c>
      <c r="D121" s="399">
        <v>0.3</v>
      </c>
      <c r="E121" s="396" t="s">
        <v>522</v>
      </c>
      <c r="F121" s="647">
        <v>3.4000000000000002E-3</v>
      </c>
      <c r="G121" s="736">
        <v>0</v>
      </c>
      <c r="H121" s="647">
        <v>1.6000000000000001E-3</v>
      </c>
      <c r="I121" s="736">
        <v>0</v>
      </c>
      <c r="J121" s="736">
        <v>0.01</v>
      </c>
      <c r="K121" s="778"/>
      <c r="L121" s="11"/>
      <c r="M121" s="4"/>
    </row>
    <row r="122" spans="1:14" ht="14.1" customHeight="1">
      <c r="A122" s="396" t="s">
        <v>37</v>
      </c>
      <c r="B122" s="524" t="s">
        <v>36</v>
      </c>
      <c r="C122" s="396" t="s">
        <v>530</v>
      </c>
      <c r="D122" s="399">
        <v>0.3</v>
      </c>
      <c r="E122" s="396" t="s">
        <v>522</v>
      </c>
      <c r="F122" s="647">
        <v>8.5000000000000006E-3</v>
      </c>
      <c r="G122" s="736">
        <v>0</v>
      </c>
      <c r="H122" s="647">
        <v>2E-3</v>
      </c>
      <c r="I122" s="736">
        <v>0</v>
      </c>
      <c r="J122" s="736">
        <v>0.03</v>
      </c>
      <c r="K122" s="778" t="s">
        <v>180</v>
      </c>
      <c r="L122" s="11"/>
      <c r="M122" s="3"/>
      <c r="N122" s="3"/>
    </row>
    <row r="123" spans="1:14" s="3" customFormat="1" ht="14.1" customHeight="1">
      <c r="A123" s="420" t="s">
        <v>1293</v>
      </c>
      <c r="B123" s="524" t="s">
        <v>2001</v>
      </c>
      <c r="C123" s="420" t="s">
        <v>530</v>
      </c>
      <c r="D123" s="421">
        <v>0.3</v>
      </c>
      <c r="E123" s="426" t="s">
        <v>522</v>
      </c>
      <c r="F123" s="647">
        <v>8.5000000000000006E-3</v>
      </c>
      <c r="G123" s="736">
        <v>0</v>
      </c>
      <c r="H123" s="647">
        <v>4.0000000000000001E-3</v>
      </c>
      <c r="I123" s="736">
        <v>0</v>
      </c>
      <c r="J123" s="736">
        <v>0.05</v>
      </c>
      <c r="K123" s="791"/>
      <c r="L123" s="11"/>
    </row>
    <row r="124" spans="1:14" s="3" customFormat="1" ht="14.1" customHeight="1">
      <c r="A124" s="396" t="s">
        <v>211</v>
      </c>
      <c r="B124" s="524" t="s">
        <v>2002</v>
      </c>
      <c r="C124" s="396" t="s">
        <v>530</v>
      </c>
      <c r="D124" s="399">
        <v>0.3</v>
      </c>
      <c r="E124" s="396" t="s">
        <v>522</v>
      </c>
      <c r="F124" s="647">
        <v>1.17E-2</v>
      </c>
      <c r="G124" s="736">
        <v>0.22</v>
      </c>
      <c r="H124" s="647">
        <v>4.0000000000000001E-3</v>
      </c>
      <c r="I124" s="736">
        <v>0.02</v>
      </c>
      <c r="J124" s="736">
        <v>0.1</v>
      </c>
      <c r="K124" s="789">
        <v>1.4250000000000001E-3</v>
      </c>
      <c r="L124" s="11"/>
      <c r="M124" s="4"/>
      <c r="N124" s="4"/>
    </row>
    <row r="125" spans="1:14" ht="14.1" customHeight="1">
      <c r="A125" s="396" t="s">
        <v>89</v>
      </c>
      <c r="B125" s="524" t="s">
        <v>88</v>
      </c>
      <c r="C125" s="398" t="s">
        <v>711</v>
      </c>
      <c r="D125" s="399">
        <v>0.3</v>
      </c>
      <c r="E125" s="396" t="s">
        <v>522</v>
      </c>
      <c r="F125" s="647">
        <v>9.4999999999999998E-3</v>
      </c>
      <c r="G125" s="736">
        <v>0</v>
      </c>
      <c r="H125" s="647">
        <v>6.0000000000000001E-3</v>
      </c>
      <c r="I125" s="736">
        <v>0</v>
      </c>
      <c r="J125" s="736">
        <v>7.0000000000000007E-2</v>
      </c>
      <c r="K125" s="778" t="s">
        <v>180</v>
      </c>
      <c r="L125" s="11"/>
      <c r="M125" s="4"/>
    </row>
    <row r="126" spans="1:14" ht="14.1" customHeight="1">
      <c r="A126" s="454" t="s">
        <v>90</v>
      </c>
      <c r="B126" s="524" t="s">
        <v>577</v>
      </c>
      <c r="C126" s="398" t="s">
        <v>711</v>
      </c>
      <c r="D126" s="399">
        <v>0.3</v>
      </c>
      <c r="E126" s="396" t="s">
        <v>522</v>
      </c>
      <c r="F126" s="647">
        <v>9.8999999999999991E-3</v>
      </c>
      <c r="G126" s="736">
        <v>0</v>
      </c>
      <c r="H126" s="647">
        <v>5.0000000000000001E-3</v>
      </c>
      <c r="I126" s="736">
        <v>0.04</v>
      </c>
      <c r="J126" s="736">
        <v>0.1</v>
      </c>
      <c r="K126" s="778" t="s">
        <v>180</v>
      </c>
      <c r="L126" s="11"/>
      <c r="M126" s="3"/>
      <c r="N126" s="3"/>
    </row>
    <row r="127" spans="1:14" s="3" customFormat="1" ht="14.1" customHeight="1">
      <c r="A127" s="396" t="s">
        <v>13</v>
      </c>
      <c r="B127" s="524" t="s">
        <v>20</v>
      </c>
      <c r="C127" s="398" t="s">
        <v>711</v>
      </c>
      <c r="D127" s="399">
        <v>0.3</v>
      </c>
      <c r="E127" s="396" t="s">
        <v>522</v>
      </c>
      <c r="F127" s="647">
        <v>9.8999999999999991E-3</v>
      </c>
      <c r="G127" s="736">
        <v>0</v>
      </c>
      <c r="H127" s="647">
        <v>5.0000000000000001E-3</v>
      </c>
      <c r="I127" s="736">
        <v>0.01</v>
      </c>
      <c r="J127" s="736">
        <v>7.0000000000000007E-2</v>
      </c>
      <c r="K127" s="778" t="s">
        <v>180</v>
      </c>
      <c r="L127" s="11"/>
    </row>
    <row r="128" spans="1:14" s="3" customFormat="1" ht="14.1" customHeight="1">
      <c r="A128" s="420" t="s">
        <v>924</v>
      </c>
      <c r="B128" s="524" t="s">
        <v>2003</v>
      </c>
      <c r="C128" s="420" t="s">
        <v>530</v>
      </c>
      <c r="D128" s="421">
        <v>0.3</v>
      </c>
      <c r="E128" s="420" t="s">
        <v>522</v>
      </c>
      <c r="F128" s="647">
        <v>6.9999999999999993E-3</v>
      </c>
      <c r="G128" s="736">
        <v>0</v>
      </c>
      <c r="H128" s="647">
        <v>4.0000000000000001E-3</v>
      </c>
      <c r="I128" s="736">
        <v>0.04</v>
      </c>
      <c r="J128" s="736">
        <v>0.09</v>
      </c>
      <c r="K128" s="782">
        <v>2.5000000000000001E-3</v>
      </c>
      <c r="L128" s="11"/>
    </row>
    <row r="129" spans="1:14" s="3" customFormat="1" ht="14.1" customHeight="1">
      <c r="A129" s="420" t="s">
        <v>1296</v>
      </c>
      <c r="B129" s="524" t="s">
        <v>1323</v>
      </c>
      <c r="C129" s="420" t="s">
        <v>711</v>
      </c>
      <c r="D129" s="421">
        <v>0.3</v>
      </c>
      <c r="E129" s="420" t="s">
        <v>522</v>
      </c>
      <c r="F129" s="647">
        <v>6.0000000000000001E-3</v>
      </c>
      <c r="G129" s="736">
        <v>0</v>
      </c>
      <c r="H129" s="647">
        <v>2.5999999999999999E-3</v>
      </c>
      <c r="I129" s="736">
        <v>0</v>
      </c>
      <c r="J129" s="736">
        <v>7.0000000000000007E-2</v>
      </c>
      <c r="K129" s="782"/>
      <c r="L129" s="11"/>
    </row>
    <row r="130" spans="1:14" s="3" customFormat="1" ht="14.1" customHeight="1">
      <c r="A130" s="420" t="s">
        <v>1449</v>
      </c>
      <c r="B130" s="524" t="s">
        <v>2004</v>
      </c>
      <c r="C130" s="420" t="s">
        <v>530</v>
      </c>
      <c r="D130" s="421">
        <v>0.3</v>
      </c>
      <c r="E130" s="420" t="s">
        <v>522</v>
      </c>
      <c r="F130" s="647">
        <v>1.2E-2</v>
      </c>
      <c r="G130" s="736">
        <v>0</v>
      </c>
      <c r="H130" s="647">
        <v>6.0000000000000001E-3</v>
      </c>
      <c r="I130" s="736">
        <v>0</v>
      </c>
      <c r="J130" s="736">
        <v>0.26</v>
      </c>
      <c r="K130" s="782"/>
      <c r="L130" s="11"/>
    </row>
    <row r="131" spans="1:14" s="3" customFormat="1" ht="14.1" customHeight="1">
      <c r="A131" s="420" t="s">
        <v>1620</v>
      </c>
      <c r="B131" s="524" t="s">
        <v>2005</v>
      </c>
      <c r="C131" s="420" t="s">
        <v>711</v>
      </c>
      <c r="D131" s="421">
        <v>0.3</v>
      </c>
      <c r="E131" s="420" t="s">
        <v>522</v>
      </c>
      <c r="F131" s="647">
        <v>1.2700000000000001E-2</v>
      </c>
      <c r="G131" s="736">
        <v>0.37</v>
      </c>
      <c r="H131" s="647">
        <v>4.0000000000000001E-3</v>
      </c>
      <c r="I131" s="736">
        <v>0.53</v>
      </c>
      <c r="J131" s="736">
        <v>0.73</v>
      </c>
      <c r="K131" s="782"/>
      <c r="L131" s="11"/>
    </row>
    <row r="132" spans="1:14" s="3" customFormat="1" ht="14.1" customHeight="1">
      <c r="A132" s="426" t="s">
        <v>1237</v>
      </c>
      <c r="B132" s="524" t="s">
        <v>2006</v>
      </c>
      <c r="C132" s="420" t="s">
        <v>530</v>
      </c>
      <c r="D132" s="421">
        <v>0.3</v>
      </c>
      <c r="E132" s="426" t="s">
        <v>522</v>
      </c>
      <c r="F132" s="647">
        <v>1.0500000000000001E-2</v>
      </c>
      <c r="G132" s="736">
        <v>0.32</v>
      </c>
      <c r="H132" s="647">
        <v>4.0000000000000001E-3</v>
      </c>
      <c r="I132" s="736">
        <v>0.03</v>
      </c>
      <c r="J132" s="736">
        <v>0.18</v>
      </c>
      <c r="K132" s="782" t="s">
        <v>180</v>
      </c>
      <c r="L132" s="11"/>
    </row>
    <row r="133" spans="1:14" s="3" customFormat="1" ht="14.1" customHeight="1">
      <c r="A133" s="396" t="s">
        <v>129</v>
      </c>
      <c r="B133" s="524" t="s">
        <v>798</v>
      </c>
      <c r="C133" s="398" t="s">
        <v>711</v>
      </c>
      <c r="D133" s="399">
        <v>0.3</v>
      </c>
      <c r="E133" s="396" t="s">
        <v>522</v>
      </c>
      <c r="F133" s="647">
        <v>7.9000000000000008E-3</v>
      </c>
      <c r="G133" s="736">
        <v>0</v>
      </c>
      <c r="H133" s="647">
        <v>4.4000000000000003E-3</v>
      </c>
      <c r="I133" s="736">
        <v>0</v>
      </c>
      <c r="J133" s="736">
        <v>0.08</v>
      </c>
      <c r="K133" s="778"/>
      <c r="L133" s="11"/>
    </row>
    <row r="134" spans="1:14" s="3" customFormat="1" ht="14.1" customHeight="1">
      <c r="A134" s="396" t="s">
        <v>55</v>
      </c>
      <c r="B134" s="524" t="s">
        <v>54</v>
      </c>
      <c r="C134" s="396" t="s">
        <v>530</v>
      </c>
      <c r="D134" s="399">
        <v>0.3</v>
      </c>
      <c r="E134" s="396" t="s">
        <v>522</v>
      </c>
      <c r="F134" s="647">
        <v>9.7999999999999997E-3</v>
      </c>
      <c r="G134" s="736">
        <v>0</v>
      </c>
      <c r="H134" s="647">
        <v>3.0000000000000001E-3</v>
      </c>
      <c r="I134" s="736">
        <v>0.17</v>
      </c>
      <c r="J134" s="736">
        <v>0.27</v>
      </c>
      <c r="K134" s="778">
        <v>1.8E-3</v>
      </c>
      <c r="L134" s="11"/>
    </row>
    <row r="135" spans="1:14" s="3" customFormat="1" ht="14.1" customHeight="1">
      <c r="A135" s="454" t="s">
        <v>17</v>
      </c>
      <c r="B135" s="524" t="s">
        <v>2007</v>
      </c>
      <c r="C135" s="396" t="s">
        <v>530</v>
      </c>
      <c r="D135" s="399">
        <v>0.3</v>
      </c>
      <c r="E135" s="396" t="s">
        <v>522</v>
      </c>
      <c r="F135" s="647">
        <v>0.01</v>
      </c>
      <c r="G135" s="736">
        <v>0</v>
      </c>
      <c r="H135" s="647">
        <v>2.3999999999999998E-3</v>
      </c>
      <c r="I135" s="736">
        <v>0.2</v>
      </c>
      <c r="J135" s="736">
        <v>0.23</v>
      </c>
      <c r="K135" s="778">
        <v>5.9999999999999995E-4</v>
      </c>
      <c r="L135" s="11"/>
    </row>
    <row r="136" spans="1:14" s="3" customFormat="1" ht="14.1" customHeight="1">
      <c r="A136" s="426" t="s">
        <v>7</v>
      </c>
      <c r="B136" s="524" t="s">
        <v>2008</v>
      </c>
      <c r="C136" s="420" t="s">
        <v>711</v>
      </c>
      <c r="D136" s="421">
        <v>0.3</v>
      </c>
      <c r="E136" s="426" t="s">
        <v>522</v>
      </c>
      <c r="F136" s="647">
        <v>0.01</v>
      </c>
      <c r="G136" s="736">
        <v>0</v>
      </c>
      <c r="H136" s="647">
        <v>2.3999999999999998E-3</v>
      </c>
      <c r="I136" s="736">
        <v>0.1</v>
      </c>
      <c r="J136" s="736">
        <v>0.12</v>
      </c>
      <c r="K136" s="782">
        <v>5.9999999999999995E-4</v>
      </c>
      <c r="L136" s="11"/>
    </row>
    <row r="137" spans="1:14" s="3" customFormat="1" ht="14.1" customHeight="1">
      <c r="A137" s="427" t="s">
        <v>33</v>
      </c>
      <c r="B137" s="524" t="s">
        <v>32</v>
      </c>
      <c r="C137" s="396" t="s">
        <v>530</v>
      </c>
      <c r="D137" s="399">
        <v>0.3</v>
      </c>
      <c r="E137" s="396" t="s">
        <v>522</v>
      </c>
      <c r="F137" s="647">
        <v>8.0000000000000002E-3</v>
      </c>
      <c r="G137" s="736">
        <v>0</v>
      </c>
      <c r="H137" s="647">
        <v>4.0000000000000001E-3</v>
      </c>
      <c r="I137" s="736">
        <v>0</v>
      </c>
      <c r="J137" s="736">
        <v>0.05</v>
      </c>
      <c r="K137" s="778"/>
      <c r="L137" s="11"/>
      <c r="M137" s="4"/>
      <c r="N137" s="4"/>
    </row>
    <row r="138" spans="1:14" ht="14.1" customHeight="1">
      <c r="A138" s="433" t="s">
        <v>226</v>
      </c>
      <c r="B138" s="524" t="s">
        <v>2009</v>
      </c>
      <c r="C138" s="396" t="s">
        <v>530</v>
      </c>
      <c r="D138" s="399">
        <v>0.3</v>
      </c>
      <c r="E138" s="396" t="s">
        <v>522</v>
      </c>
      <c r="F138" s="647">
        <v>6.9999999999999993E-3</v>
      </c>
      <c r="G138" s="736">
        <v>0</v>
      </c>
      <c r="H138" s="647">
        <v>4.0000000000000001E-3</v>
      </c>
      <c r="I138" s="736">
        <v>0</v>
      </c>
      <c r="J138" s="736">
        <v>7.0000000000000007E-2</v>
      </c>
      <c r="K138" s="778">
        <v>5.0000000000000001E-4</v>
      </c>
      <c r="L138" s="11"/>
      <c r="M138" s="4"/>
    </row>
    <row r="139" spans="1:14" ht="14.1" customHeight="1">
      <c r="A139" s="472" t="s">
        <v>21</v>
      </c>
      <c r="B139" s="524" t="s">
        <v>2010</v>
      </c>
      <c r="C139" s="396" t="s">
        <v>530</v>
      </c>
      <c r="D139" s="399">
        <v>0.3</v>
      </c>
      <c r="E139" s="396" t="s">
        <v>522</v>
      </c>
      <c r="F139" s="647">
        <v>8.5000000000000006E-3</v>
      </c>
      <c r="G139" s="736">
        <v>0</v>
      </c>
      <c r="H139" s="647">
        <v>4.0000000000000001E-3</v>
      </c>
      <c r="I139" s="736">
        <v>0.03</v>
      </c>
      <c r="J139" s="736">
        <v>0.09</v>
      </c>
      <c r="K139" s="778">
        <v>1.5E-3</v>
      </c>
      <c r="L139" s="11"/>
      <c r="M139" s="4"/>
    </row>
    <row r="140" spans="1:14" s="3" customFormat="1" ht="14.1" customHeight="1">
      <c r="A140" s="411" t="s">
        <v>1</v>
      </c>
      <c r="B140" s="524" t="s">
        <v>0</v>
      </c>
      <c r="C140" s="411" t="s">
        <v>530</v>
      </c>
      <c r="D140" s="432">
        <v>0.3</v>
      </c>
      <c r="E140" s="411" t="s">
        <v>522</v>
      </c>
      <c r="F140" s="647">
        <v>1.6000000000000001E-3</v>
      </c>
      <c r="G140" s="736">
        <v>0</v>
      </c>
      <c r="H140" s="647">
        <v>1E-3</v>
      </c>
      <c r="I140" s="736">
        <v>0</v>
      </c>
      <c r="J140" s="736">
        <v>0</v>
      </c>
      <c r="K140" s="787">
        <v>2.0000000000000001E-4</v>
      </c>
      <c r="L140" s="11"/>
    </row>
    <row r="141" spans="1:14" ht="14.1" customHeight="1" thickBot="1">
      <c r="A141" s="459" t="s">
        <v>131</v>
      </c>
      <c r="B141" s="524" t="s">
        <v>632</v>
      </c>
      <c r="C141" s="457" t="s">
        <v>711</v>
      </c>
      <c r="D141" s="461">
        <v>0.3</v>
      </c>
      <c r="E141" s="459" t="s">
        <v>522</v>
      </c>
      <c r="F141" s="647">
        <v>8.0000000000000002E-3</v>
      </c>
      <c r="G141" s="736">
        <v>0</v>
      </c>
      <c r="H141" s="647">
        <v>3.0000000000000001E-3</v>
      </c>
      <c r="I141" s="736">
        <v>0.06</v>
      </c>
      <c r="J141" s="736">
        <v>0.1</v>
      </c>
      <c r="K141" s="792">
        <v>1.5E-3</v>
      </c>
      <c r="L141" s="11"/>
      <c r="M141" s="4"/>
    </row>
    <row r="142" spans="1:14" s="69" customFormat="1" ht="14.1" customHeight="1" thickBot="1">
      <c r="A142" s="439"/>
      <c r="B142" s="440" t="s">
        <v>1210</v>
      </c>
      <c r="C142" s="439"/>
      <c r="D142" s="439"/>
      <c r="E142" s="439"/>
      <c r="F142" s="293"/>
      <c r="G142" s="729"/>
      <c r="H142" s="293"/>
      <c r="I142" s="293"/>
      <c r="J142" s="293"/>
      <c r="K142" s="780"/>
      <c r="L142" s="11"/>
    </row>
    <row r="143" spans="1:14" s="5" customFormat="1" ht="14.1" customHeight="1">
      <c r="A143" s="426" t="s">
        <v>1446</v>
      </c>
      <c r="B143" s="524" t="s">
        <v>2011</v>
      </c>
      <c r="C143" s="459" t="s">
        <v>530</v>
      </c>
      <c r="D143" s="421">
        <v>0.3</v>
      </c>
      <c r="E143" s="396" t="s">
        <v>522</v>
      </c>
      <c r="F143" s="647">
        <v>8.5000000000000006E-3</v>
      </c>
      <c r="G143" s="736">
        <v>0</v>
      </c>
      <c r="H143" s="647">
        <v>4.0000000000000001E-3</v>
      </c>
      <c r="I143" s="736">
        <v>0.21</v>
      </c>
      <c r="J143" s="736">
        <v>0.34</v>
      </c>
      <c r="K143" s="793">
        <v>1E-3</v>
      </c>
      <c r="L143" s="11"/>
    </row>
    <row r="144" spans="1:14" s="5" customFormat="1" ht="14.1" customHeight="1">
      <c r="A144" s="426" t="s">
        <v>208</v>
      </c>
      <c r="B144" s="524" t="s">
        <v>2012</v>
      </c>
      <c r="C144" s="396" t="s">
        <v>530</v>
      </c>
      <c r="D144" s="399">
        <v>0.3</v>
      </c>
      <c r="E144" s="396" t="s">
        <v>522</v>
      </c>
      <c r="F144" s="647">
        <v>1.0800000000000001E-2</v>
      </c>
      <c r="G144" s="736">
        <v>0</v>
      </c>
      <c r="H144" s="647">
        <v>1E-3</v>
      </c>
      <c r="I144" s="736">
        <v>0</v>
      </c>
      <c r="J144" s="736">
        <v>0.06</v>
      </c>
      <c r="K144" s="793">
        <v>2.5999999999999999E-3</v>
      </c>
      <c r="L144" s="11"/>
    </row>
    <row r="145" spans="1:12" s="5" customFormat="1" ht="14.1" customHeight="1">
      <c r="A145" s="426" t="s">
        <v>268</v>
      </c>
      <c r="B145" s="524" t="s">
        <v>2013</v>
      </c>
      <c r="C145" s="396" t="s">
        <v>530</v>
      </c>
      <c r="D145" s="399">
        <v>0.3</v>
      </c>
      <c r="E145" s="396" t="s">
        <v>522</v>
      </c>
      <c r="F145" s="647">
        <v>8.5000000000000006E-3</v>
      </c>
      <c r="G145" s="736">
        <v>0</v>
      </c>
      <c r="H145" s="647">
        <v>2E-3</v>
      </c>
      <c r="I145" s="736">
        <v>0.05</v>
      </c>
      <c r="J145" s="736">
        <v>0.1</v>
      </c>
      <c r="K145" s="778"/>
      <c r="L145" s="11"/>
    </row>
    <row r="146" spans="1:12" s="5" customFormat="1" ht="14.1" customHeight="1">
      <c r="A146" s="426" t="s">
        <v>8</v>
      </c>
      <c r="B146" s="524" t="s">
        <v>820</v>
      </c>
      <c r="C146" s="396" t="s">
        <v>530</v>
      </c>
      <c r="D146" s="399">
        <v>0.3</v>
      </c>
      <c r="E146" s="396" t="s">
        <v>522</v>
      </c>
      <c r="F146" s="647">
        <v>9.4999999999999998E-3</v>
      </c>
      <c r="G146" s="736">
        <v>0</v>
      </c>
      <c r="H146" s="647">
        <v>4.0000000000000001E-3</v>
      </c>
      <c r="I146" s="736">
        <v>0.08</v>
      </c>
      <c r="J146" s="736">
        <v>0.17</v>
      </c>
      <c r="K146" s="778">
        <v>1.4250000000000001E-3</v>
      </c>
      <c r="L146" s="11"/>
    </row>
    <row r="147" spans="1:12" s="5" customFormat="1" ht="14.1" customHeight="1">
      <c r="A147" s="411" t="s">
        <v>136</v>
      </c>
      <c r="B147" s="524" t="s">
        <v>2014</v>
      </c>
      <c r="C147" s="426" t="s">
        <v>530</v>
      </c>
      <c r="D147" s="432">
        <v>0.3</v>
      </c>
      <c r="E147" s="411" t="s">
        <v>522</v>
      </c>
      <c r="F147" s="647">
        <v>7.1999999999999998E-3</v>
      </c>
      <c r="G147" s="736">
        <v>0</v>
      </c>
      <c r="H147" s="647">
        <v>5.0000000000000001E-3</v>
      </c>
      <c r="I147" s="736">
        <v>0</v>
      </c>
      <c r="J147" s="736">
        <v>0.06</v>
      </c>
      <c r="K147" s="787"/>
      <c r="L147" s="11"/>
    </row>
    <row r="148" spans="1:12" s="5" customFormat="1" ht="14.1" customHeight="1">
      <c r="A148" s="396" t="s">
        <v>95</v>
      </c>
      <c r="B148" s="524" t="s">
        <v>102</v>
      </c>
      <c r="C148" s="396" t="s">
        <v>530</v>
      </c>
      <c r="D148" s="399">
        <v>0.3</v>
      </c>
      <c r="E148" s="396" t="s">
        <v>522</v>
      </c>
      <c r="F148" s="647">
        <v>9.7999999999999997E-3</v>
      </c>
      <c r="G148" s="736">
        <v>0</v>
      </c>
      <c r="H148" s="647">
        <v>3.0000000000000001E-3</v>
      </c>
      <c r="I148" s="736">
        <v>0.3</v>
      </c>
      <c r="J148" s="736">
        <v>0.35</v>
      </c>
      <c r="K148" s="778">
        <v>1.8E-3</v>
      </c>
      <c r="L148" s="11"/>
    </row>
    <row r="149" spans="1:12" s="5" customFormat="1" ht="14.1" customHeight="1">
      <c r="A149" s="459" t="s">
        <v>258</v>
      </c>
      <c r="B149" s="524" t="s">
        <v>257</v>
      </c>
      <c r="C149" s="404" t="s">
        <v>530</v>
      </c>
      <c r="D149" s="463">
        <v>0.3</v>
      </c>
      <c r="E149" s="404" t="s">
        <v>522</v>
      </c>
      <c r="F149" s="647">
        <v>9.0000000000000011E-3</v>
      </c>
      <c r="G149" s="736">
        <v>0</v>
      </c>
      <c r="H149" s="647">
        <v>4.0000000000000001E-3</v>
      </c>
      <c r="I149" s="736">
        <v>0</v>
      </c>
      <c r="J149" s="736">
        <v>0.06</v>
      </c>
      <c r="K149" s="779">
        <v>5.0000000000000001E-4</v>
      </c>
      <c r="L149" s="11"/>
    </row>
    <row r="150" spans="1:12" s="5" customFormat="1" ht="14.1" customHeight="1" thickBot="1">
      <c r="A150" s="402" t="s">
        <v>35</v>
      </c>
      <c r="B150" s="524" t="s">
        <v>34</v>
      </c>
      <c r="C150" s="404" t="s">
        <v>530</v>
      </c>
      <c r="D150" s="405">
        <v>0.3</v>
      </c>
      <c r="E150" s="404" t="s">
        <v>522</v>
      </c>
      <c r="F150" s="647">
        <v>3.4999999999999996E-3</v>
      </c>
      <c r="G150" s="736">
        <v>0</v>
      </c>
      <c r="H150" s="647">
        <v>1E-3</v>
      </c>
      <c r="I150" s="736">
        <v>0</v>
      </c>
      <c r="J150" s="736">
        <v>0.01</v>
      </c>
      <c r="K150" s="779">
        <v>4.0000000000000002E-4</v>
      </c>
      <c r="L150" s="11"/>
    </row>
    <row r="151" spans="1:12" s="69" customFormat="1" ht="14.1" customHeight="1" thickBot="1">
      <c r="A151" s="439"/>
      <c r="B151" s="440" t="s">
        <v>169</v>
      </c>
      <c r="C151" s="439"/>
      <c r="D151" s="439"/>
      <c r="E151" s="439"/>
      <c r="F151" s="293"/>
      <c r="G151" s="729"/>
      <c r="H151" s="293"/>
      <c r="I151" s="293"/>
      <c r="J151" s="293"/>
      <c r="K151" s="780"/>
      <c r="L151" s="11"/>
    </row>
    <row r="152" spans="1:12" customFormat="1" ht="14.1" customHeight="1">
      <c r="A152" s="394" t="s">
        <v>1433</v>
      </c>
      <c r="B152" s="524" t="s">
        <v>2015</v>
      </c>
      <c r="C152" s="392" t="s">
        <v>530</v>
      </c>
      <c r="D152" s="432">
        <v>0.3</v>
      </c>
      <c r="E152" s="448" t="s">
        <v>522</v>
      </c>
      <c r="F152" s="647">
        <v>1.5300000000000001E-2</v>
      </c>
      <c r="G152" s="736">
        <v>0.64</v>
      </c>
      <c r="H152" s="647">
        <v>4.0000000000000001E-3</v>
      </c>
      <c r="I152" s="736">
        <v>0.19</v>
      </c>
      <c r="J152" s="736">
        <v>0.27</v>
      </c>
      <c r="K152" s="794"/>
      <c r="L152" s="11"/>
    </row>
    <row r="153" spans="1:12" s="5" customFormat="1" ht="14.1" customHeight="1">
      <c r="A153" s="426" t="s">
        <v>1443</v>
      </c>
      <c r="B153" s="524" t="s">
        <v>2016</v>
      </c>
      <c r="C153" s="459" t="s">
        <v>530</v>
      </c>
      <c r="D153" s="421">
        <v>0.3</v>
      </c>
      <c r="E153" s="426" t="s">
        <v>522</v>
      </c>
      <c r="F153" s="647">
        <v>8.3000000000000001E-3</v>
      </c>
      <c r="G153" s="736">
        <v>0.08</v>
      </c>
      <c r="H153" s="647">
        <v>4.4000000000000003E-3</v>
      </c>
      <c r="I153" s="736">
        <v>0</v>
      </c>
      <c r="J153" s="736">
        <v>0.08</v>
      </c>
      <c r="K153" s="782"/>
      <c r="L153" s="11"/>
    </row>
    <row r="154" spans="1:12" s="5" customFormat="1" ht="14.1" customHeight="1">
      <c r="A154" s="404" t="s">
        <v>138</v>
      </c>
      <c r="B154" s="524" t="s">
        <v>2017</v>
      </c>
      <c r="C154" s="462" t="s">
        <v>711</v>
      </c>
      <c r="D154" s="399">
        <v>0.3</v>
      </c>
      <c r="E154" s="396" t="s">
        <v>522</v>
      </c>
      <c r="F154" s="647">
        <v>1.1000000000000001E-2</v>
      </c>
      <c r="G154" s="736">
        <v>0</v>
      </c>
      <c r="H154" s="647">
        <v>2.3999999999999998E-3</v>
      </c>
      <c r="I154" s="736">
        <v>0.15</v>
      </c>
      <c r="J154" s="736">
        <v>0.19</v>
      </c>
      <c r="K154" s="778">
        <v>5.9999999999999995E-4</v>
      </c>
      <c r="L154" s="11"/>
    </row>
    <row r="155" spans="1:12" s="5" customFormat="1" ht="14.1" customHeight="1" thickBot="1">
      <c r="A155" s="457" t="s">
        <v>1160</v>
      </c>
      <c r="B155" s="524" t="s">
        <v>2018</v>
      </c>
      <c r="C155" s="457" t="s">
        <v>711</v>
      </c>
      <c r="D155" s="463">
        <v>0.3</v>
      </c>
      <c r="E155" s="404" t="s">
        <v>522</v>
      </c>
      <c r="F155" s="647">
        <v>1.3000000000000001E-2</v>
      </c>
      <c r="G155" s="736">
        <v>0.42</v>
      </c>
      <c r="H155" s="647">
        <v>4.0000000000000001E-3</v>
      </c>
      <c r="I155" s="736">
        <v>0.02</v>
      </c>
      <c r="J155" s="736">
        <v>0.12</v>
      </c>
      <c r="K155" s="795" t="s">
        <v>180</v>
      </c>
      <c r="L155" s="11"/>
    </row>
    <row r="156" spans="1:12" s="69" customFormat="1" ht="14.1" customHeight="1" thickBot="1">
      <c r="A156" s="439"/>
      <c r="B156" s="440" t="s">
        <v>170</v>
      </c>
      <c r="C156" s="439"/>
      <c r="D156" s="439"/>
      <c r="E156" s="439"/>
      <c r="F156" s="293"/>
      <c r="G156" s="729"/>
      <c r="H156" s="293"/>
      <c r="I156" s="293"/>
      <c r="J156" s="293"/>
      <c r="K156" s="780"/>
      <c r="L156" s="11"/>
    </row>
    <row r="157" spans="1:12" s="5" customFormat="1" ht="14.1" customHeight="1">
      <c r="A157" s="464" t="s">
        <v>1091</v>
      </c>
      <c r="B157" s="524" t="s">
        <v>1092</v>
      </c>
      <c r="C157" s="394" t="s">
        <v>530</v>
      </c>
      <c r="D157" s="395">
        <v>0.3</v>
      </c>
      <c r="E157" s="394" t="s">
        <v>522</v>
      </c>
      <c r="F157" s="647">
        <v>9.4999999999999998E-3</v>
      </c>
      <c r="G157" s="736">
        <v>0</v>
      </c>
      <c r="H157" s="647">
        <v>4.0000000000000001E-3</v>
      </c>
      <c r="I157" s="736">
        <v>0.04</v>
      </c>
      <c r="J157" s="736">
        <v>0.13</v>
      </c>
      <c r="K157" s="796" t="s">
        <v>180</v>
      </c>
      <c r="L157" s="11"/>
    </row>
    <row r="158" spans="1:12" s="5" customFormat="1" ht="14.1" customHeight="1">
      <c r="A158" s="420" t="s">
        <v>1093</v>
      </c>
      <c r="B158" s="524" t="s">
        <v>2019</v>
      </c>
      <c r="C158" s="426" t="s">
        <v>530</v>
      </c>
      <c r="D158" s="421">
        <v>0.3</v>
      </c>
      <c r="E158" s="426" t="s">
        <v>522</v>
      </c>
      <c r="F158" s="647">
        <v>1.5099999999999999E-2</v>
      </c>
      <c r="G158" s="736">
        <v>0.01</v>
      </c>
      <c r="H158" s="647">
        <v>2E-3</v>
      </c>
      <c r="I158" s="736">
        <v>0</v>
      </c>
      <c r="J158" s="736">
        <v>0.15</v>
      </c>
      <c r="K158" s="785" t="s">
        <v>180</v>
      </c>
      <c r="L158" s="11"/>
    </row>
    <row r="159" spans="1:12" s="5" customFormat="1" ht="14.1" customHeight="1">
      <c r="A159" s="426" t="s">
        <v>16</v>
      </c>
      <c r="B159" s="524" t="s">
        <v>2020</v>
      </c>
      <c r="C159" s="426" t="s">
        <v>530</v>
      </c>
      <c r="D159" s="399">
        <v>0.3</v>
      </c>
      <c r="E159" s="396" t="s">
        <v>522</v>
      </c>
      <c r="F159" s="647">
        <v>9.4999999999999998E-3</v>
      </c>
      <c r="G159" s="736">
        <v>0</v>
      </c>
      <c r="H159" s="647">
        <v>4.4000000000000003E-3</v>
      </c>
      <c r="I159" s="736">
        <v>0</v>
      </c>
      <c r="J159" s="736">
        <v>0.06</v>
      </c>
      <c r="K159" s="778">
        <v>1E-3</v>
      </c>
      <c r="L159" s="11"/>
    </row>
    <row r="160" spans="1:12" s="5" customFormat="1" ht="14.1" customHeight="1" thickBot="1">
      <c r="A160" s="402" t="s">
        <v>56</v>
      </c>
      <c r="B160" s="524" t="s">
        <v>2021</v>
      </c>
      <c r="C160" s="404" t="s">
        <v>711</v>
      </c>
      <c r="D160" s="405">
        <v>0.3</v>
      </c>
      <c r="E160" s="404" t="s">
        <v>522</v>
      </c>
      <c r="F160" s="647">
        <v>1.18E-2</v>
      </c>
      <c r="G160" s="736">
        <v>0</v>
      </c>
      <c r="H160" s="647">
        <v>2.3999999999999998E-3</v>
      </c>
      <c r="I160" s="736">
        <v>0.1</v>
      </c>
      <c r="J160" s="736">
        <v>0.16</v>
      </c>
      <c r="K160" s="779">
        <v>5.9999999999999995E-4</v>
      </c>
      <c r="L160" s="11"/>
    </row>
    <row r="161" spans="1:13" s="69" customFormat="1" ht="14.1" customHeight="1" thickBot="1">
      <c r="A161" s="439"/>
      <c r="B161" s="440" t="s">
        <v>171</v>
      </c>
      <c r="C161" s="439"/>
      <c r="D161" s="439"/>
      <c r="E161" s="439"/>
      <c r="F161" s="293"/>
      <c r="G161" s="729"/>
      <c r="H161" s="293"/>
      <c r="I161" s="293"/>
      <c r="J161" s="293"/>
      <c r="K161" s="797"/>
      <c r="L161" s="11"/>
    </row>
    <row r="162" spans="1:13" s="5" customFormat="1" ht="14.1" customHeight="1">
      <c r="A162" s="420" t="s">
        <v>1180</v>
      </c>
      <c r="B162" s="524" t="s">
        <v>2022</v>
      </c>
      <c r="C162" s="426" t="s">
        <v>711</v>
      </c>
      <c r="D162" s="421">
        <v>0.3</v>
      </c>
      <c r="E162" s="820">
        <v>0.2</v>
      </c>
      <c r="F162" s="647">
        <v>1.2E-2</v>
      </c>
      <c r="G162" s="736">
        <v>0</v>
      </c>
      <c r="H162" s="647">
        <v>7.6E-3</v>
      </c>
      <c r="I162" s="736">
        <v>0</v>
      </c>
      <c r="J162" s="736">
        <v>0.06</v>
      </c>
      <c r="K162" s="785">
        <v>1E-3</v>
      </c>
      <c r="L162" s="11"/>
    </row>
    <row r="163" spans="1:13" s="5" customFormat="1" ht="14.1" customHeight="1">
      <c r="A163" s="420" t="s">
        <v>130</v>
      </c>
      <c r="B163" s="524" t="s">
        <v>2023</v>
      </c>
      <c r="C163" s="426" t="s">
        <v>711</v>
      </c>
      <c r="D163" s="421">
        <v>0.3</v>
      </c>
      <c r="E163" s="820">
        <v>0.2</v>
      </c>
      <c r="F163" s="647">
        <v>2.3E-2</v>
      </c>
      <c r="G163" s="736">
        <v>0</v>
      </c>
      <c r="H163" s="647">
        <v>0.01</v>
      </c>
      <c r="I163" s="736">
        <v>0.06</v>
      </c>
      <c r="J163" s="736">
        <v>0.15</v>
      </c>
      <c r="K163" s="785">
        <v>1E-3</v>
      </c>
      <c r="L163" s="11"/>
    </row>
    <row r="164" spans="1:13" s="5" customFormat="1" ht="14.1" customHeight="1">
      <c r="A164" s="426" t="s">
        <v>1644</v>
      </c>
      <c r="B164" s="524" t="s">
        <v>2024</v>
      </c>
      <c r="C164" s="426" t="s">
        <v>711</v>
      </c>
      <c r="D164" s="421">
        <v>0.3</v>
      </c>
      <c r="E164" s="820">
        <v>0.2</v>
      </c>
      <c r="F164" s="647">
        <v>9.4999999999999998E-3</v>
      </c>
      <c r="G164" s="736">
        <v>0</v>
      </c>
      <c r="H164" s="647">
        <v>5.0000000000000001E-3</v>
      </c>
      <c r="I164" s="736">
        <v>0.04</v>
      </c>
      <c r="J164" s="736">
        <v>0.22</v>
      </c>
      <c r="K164" s="785"/>
      <c r="L164" s="11"/>
    </row>
    <row r="165" spans="1:13" s="5" customFormat="1" ht="14.1" customHeight="1" thickBot="1">
      <c r="A165" s="448" t="s">
        <v>28</v>
      </c>
      <c r="B165" s="524" t="s">
        <v>2025</v>
      </c>
      <c r="C165" s="448" t="s">
        <v>711</v>
      </c>
      <c r="D165" s="399">
        <v>0.3</v>
      </c>
      <c r="E165" s="399">
        <v>0.2</v>
      </c>
      <c r="F165" s="647">
        <v>2.3700000000000002E-2</v>
      </c>
      <c r="G165" s="736">
        <v>0</v>
      </c>
      <c r="H165" s="647">
        <v>6.0000000000000001E-3</v>
      </c>
      <c r="I165" s="736">
        <v>0.36</v>
      </c>
      <c r="J165" s="736">
        <v>0.47</v>
      </c>
      <c r="K165" s="789"/>
      <c r="L165" s="11"/>
    </row>
    <row r="166" spans="1:13" s="69" customFormat="1" ht="14.1" customHeight="1" thickBot="1">
      <c r="A166" s="439"/>
      <c r="B166" s="440" t="s">
        <v>172</v>
      </c>
      <c r="C166" s="439"/>
      <c r="D166" s="439"/>
      <c r="E166" s="439"/>
      <c r="F166" s="293"/>
      <c r="G166" s="729"/>
      <c r="H166" s="293"/>
      <c r="I166" s="293"/>
      <c r="J166" s="293"/>
      <c r="K166" s="797"/>
      <c r="L166" s="11"/>
    </row>
    <row r="167" spans="1:13" ht="14.1" customHeight="1">
      <c r="A167" s="457" t="s">
        <v>1289</v>
      </c>
      <c r="B167" s="524" t="s">
        <v>1313</v>
      </c>
      <c r="C167" s="457" t="s">
        <v>711</v>
      </c>
      <c r="D167" s="461">
        <v>0.3</v>
      </c>
      <c r="E167" s="457" t="s">
        <v>522</v>
      </c>
      <c r="F167" s="647">
        <v>1.1200000000000002E-2</v>
      </c>
      <c r="G167" s="736">
        <v>0</v>
      </c>
      <c r="H167" s="647">
        <v>3.0000000000000001E-3</v>
      </c>
      <c r="I167" s="736">
        <v>0</v>
      </c>
      <c r="J167" s="736">
        <v>0.06</v>
      </c>
      <c r="K167" s="792"/>
      <c r="L167" s="11"/>
      <c r="M167" s="4"/>
    </row>
    <row r="168" spans="1:13" ht="14.1" customHeight="1">
      <c r="A168" s="396" t="s">
        <v>752</v>
      </c>
      <c r="B168" s="524" t="s">
        <v>753</v>
      </c>
      <c r="C168" s="398" t="s">
        <v>530</v>
      </c>
      <c r="D168" s="399">
        <v>0.3</v>
      </c>
      <c r="E168" s="396" t="s">
        <v>522</v>
      </c>
      <c r="F168" s="647">
        <v>1.0700000000000001E-2</v>
      </c>
      <c r="G168" s="736">
        <v>7.0000000000000007E-2</v>
      </c>
      <c r="H168" s="647">
        <v>6.0000000000000001E-3</v>
      </c>
      <c r="I168" s="736">
        <v>1.53</v>
      </c>
      <c r="J168" s="736">
        <v>1.78</v>
      </c>
      <c r="K168" s="778">
        <v>1E-3</v>
      </c>
      <c r="L168" s="11"/>
      <c r="M168" s="4"/>
    </row>
    <row r="169" spans="1:13" ht="14.1" customHeight="1">
      <c r="A169" s="420" t="s">
        <v>1361</v>
      </c>
      <c r="B169" s="524" t="s">
        <v>2026</v>
      </c>
      <c r="C169" s="426" t="s">
        <v>530</v>
      </c>
      <c r="D169" s="421">
        <v>0.3</v>
      </c>
      <c r="E169" s="426" t="s">
        <v>522</v>
      </c>
      <c r="F169" s="647">
        <v>2.7200000000000002E-2</v>
      </c>
      <c r="G169" s="736">
        <v>1.33</v>
      </c>
      <c r="H169" s="647">
        <v>6.0000000000000001E-3</v>
      </c>
      <c r="I169" s="736">
        <v>1.1200000000000001</v>
      </c>
      <c r="J169" s="736">
        <v>1.39</v>
      </c>
      <c r="K169" s="782"/>
      <c r="L169" s="11"/>
      <c r="M169" s="4"/>
    </row>
    <row r="170" spans="1:13" ht="14.1" customHeight="1">
      <c r="A170" s="420" t="s">
        <v>1379</v>
      </c>
      <c r="B170" s="524" t="s">
        <v>2027</v>
      </c>
      <c r="C170" s="457" t="s">
        <v>711</v>
      </c>
      <c r="D170" s="421">
        <v>0.3</v>
      </c>
      <c r="E170" s="426" t="s">
        <v>522</v>
      </c>
      <c r="F170" s="647">
        <v>1.7599999999999998E-2</v>
      </c>
      <c r="G170" s="736">
        <v>0.87</v>
      </c>
      <c r="H170" s="647">
        <v>4.0000000000000001E-3</v>
      </c>
      <c r="I170" s="736">
        <v>0.41</v>
      </c>
      <c r="J170" s="736">
        <v>0.56999999999999995</v>
      </c>
      <c r="K170" s="782"/>
      <c r="L170" s="11"/>
      <c r="M170" s="4"/>
    </row>
    <row r="171" spans="1:13" ht="14.1" customHeight="1">
      <c r="A171" s="426" t="s">
        <v>1211</v>
      </c>
      <c r="B171" s="524" t="s">
        <v>2028</v>
      </c>
      <c r="C171" s="398" t="s">
        <v>711</v>
      </c>
      <c r="D171" s="463">
        <v>0.3</v>
      </c>
      <c r="E171" s="404" t="s">
        <v>522</v>
      </c>
      <c r="F171" s="647">
        <v>1.3999999999999999E-2</v>
      </c>
      <c r="G171" s="736">
        <v>0</v>
      </c>
      <c r="H171" s="647">
        <v>3.5999999999999999E-3</v>
      </c>
      <c r="I171" s="736">
        <v>0.2</v>
      </c>
      <c r="J171" s="736">
        <v>0.3</v>
      </c>
      <c r="K171" s="798"/>
      <c r="L171" s="11"/>
      <c r="M171" s="4"/>
    </row>
    <row r="172" spans="1:13" ht="14.1" customHeight="1" thickBot="1">
      <c r="A172" s="394" t="s">
        <v>1358</v>
      </c>
      <c r="B172" s="524" t="s">
        <v>2029</v>
      </c>
      <c r="C172" s="420" t="s">
        <v>530</v>
      </c>
      <c r="D172" s="461">
        <v>0.3</v>
      </c>
      <c r="E172" s="459" t="s">
        <v>522</v>
      </c>
      <c r="F172" s="647">
        <v>1.21E-2</v>
      </c>
      <c r="G172" s="736">
        <v>0.22</v>
      </c>
      <c r="H172" s="647">
        <v>3.0000000000000001E-3</v>
      </c>
      <c r="I172" s="736">
        <v>0.12</v>
      </c>
      <c r="J172" s="736">
        <v>0.2</v>
      </c>
      <c r="K172" s="799"/>
      <c r="L172" s="11"/>
      <c r="M172" s="4"/>
    </row>
    <row r="173" spans="1:13" s="69" customFormat="1" ht="14.1" customHeight="1" thickBot="1">
      <c r="A173" s="469"/>
      <c r="B173" s="470" t="s">
        <v>622</v>
      </c>
      <c r="C173" s="469"/>
      <c r="D173" s="469"/>
      <c r="E173" s="469"/>
      <c r="F173" s="294"/>
      <c r="G173" s="739"/>
      <c r="H173" s="294"/>
      <c r="I173" s="294"/>
      <c r="J173" s="294"/>
      <c r="K173" s="800"/>
      <c r="L173" s="11"/>
    </row>
    <row r="174" spans="1:13" s="5" customFormat="1" ht="14.1" customHeight="1">
      <c r="A174" s="411" t="s">
        <v>24</v>
      </c>
      <c r="B174" s="524" t="s">
        <v>2030</v>
      </c>
      <c r="C174" s="448" t="s">
        <v>711</v>
      </c>
      <c r="D174" s="432">
        <v>0.3</v>
      </c>
      <c r="E174" s="411" t="s">
        <v>522</v>
      </c>
      <c r="F174" s="647">
        <v>8.5000000000000006E-3</v>
      </c>
      <c r="G174" s="736">
        <v>0</v>
      </c>
      <c r="H174" s="647">
        <v>5.0000000000000001E-3</v>
      </c>
      <c r="I174" s="736">
        <v>0.14000000000000001</v>
      </c>
      <c r="J174" s="736">
        <v>0.23</v>
      </c>
      <c r="K174" s="778">
        <v>1E-3</v>
      </c>
      <c r="L174" s="11"/>
    </row>
    <row r="175" spans="1:13" s="5" customFormat="1" ht="14.1" customHeight="1">
      <c r="A175" s="426" t="s">
        <v>1291</v>
      </c>
      <c r="B175" s="524" t="s">
        <v>1317</v>
      </c>
      <c r="C175" s="420" t="s">
        <v>711</v>
      </c>
      <c r="D175" s="421">
        <v>0.3</v>
      </c>
      <c r="E175" s="426" t="s">
        <v>522</v>
      </c>
      <c r="F175" s="647">
        <v>3.3599999999999998E-2</v>
      </c>
      <c r="G175" s="736">
        <v>2.11</v>
      </c>
      <c r="H175" s="647">
        <v>5.0000000000000001E-3</v>
      </c>
      <c r="I175" s="736">
        <v>0.14000000000000001</v>
      </c>
      <c r="J175" s="736">
        <v>0.22</v>
      </c>
      <c r="K175" s="782"/>
      <c r="L175" s="11"/>
    </row>
    <row r="176" spans="1:13" s="5" customFormat="1" ht="14.1" customHeight="1">
      <c r="A176" s="396" t="s">
        <v>177</v>
      </c>
      <c r="B176" s="524" t="s">
        <v>259</v>
      </c>
      <c r="C176" s="398" t="s">
        <v>711</v>
      </c>
      <c r="D176" s="399">
        <v>0.3</v>
      </c>
      <c r="E176" s="396" t="s">
        <v>522</v>
      </c>
      <c r="F176" s="647">
        <v>1.7999999999999999E-2</v>
      </c>
      <c r="G176" s="736">
        <v>0.82</v>
      </c>
      <c r="H176" s="647">
        <v>4.0000000000000001E-3</v>
      </c>
      <c r="I176" s="736">
        <v>0.11</v>
      </c>
      <c r="J176" s="736">
        <v>0.2</v>
      </c>
      <c r="K176" s="778"/>
      <c r="L176" s="11"/>
    </row>
    <row r="177" spans="1:13" ht="14.1" customHeight="1">
      <c r="A177" s="396" t="s">
        <v>58</v>
      </c>
      <c r="B177" s="524" t="s">
        <v>57</v>
      </c>
      <c r="C177" s="398" t="s">
        <v>711</v>
      </c>
      <c r="D177" s="399">
        <v>0.3</v>
      </c>
      <c r="E177" s="396" t="s">
        <v>522</v>
      </c>
      <c r="F177" s="647">
        <v>1.4100000000000001E-2</v>
      </c>
      <c r="G177" s="736">
        <v>0.16</v>
      </c>
      <c r="H177" s="647">
        <v>4.7999999999999996E-3</v>
      </c>
      <c r="I177" s="736">
        <v>0.1</v>
      </c>
      <c r="J177" s="736">
        <v>0.18</v>
      </c>
      <c r="K177" s="778"/>
      <c r="L177" s="11"/>
      <c r="M177" s="4"/>
    </row>
    <row r="178" spans="1:13" ht="14.1" customHeight="1">
      <c r="A178" s="420" t="s">
        <v>1294</v>
      </c>
      <c r="B178" s="524" t="s">
        <v>1319</v>
      </c>
      <c r="C178" s="420" t="s">
        <v>711</v>
      </c>
      <c r="D178" s="421">
        <v>0.3</v>
      </c>
      <c r="E178" s="426" t="s">
        <v>522</v>
      </c>
      <c r="F178" s="647">
        <v>1.37E-2</v>
      </c>
      <c r="G178" s="736">
        <v>0.12</v>
      </c>
      <c r="H178" s="647">
        <v>6.0000000000000001E-3</v>
      </c>
      <c r="I178" s="736">
        <v>0</v>
      </c>
      <c r="J178" s="736">
        <v>7.0000000000000007E-2</v>
      </c>
      <c r="K178" s="782"/>
      <c r="L178" s="11"/>
      <c r="M178" s="4"/>
    </row>
    <row r="179" spans="1:13" ht="14.1" customHeight="1">
      <c r="A179" s="420" t="s">
        <v>1181</v>
      </c>
      <c r="B179" s="524" t="s">
        <v>2031</v>
      </c>
      <c r="C179" s="420" t="s">
        <v>711</v>
      </c>
      <c r="D179" s="421">
        <v>0.3</v>
      </c>
      <c r="E179" s="426" t="s">
        <v>522</v>
      </c>
      <c r="F179" s="647">
        <v>9.8999999999999991E-3</v>
      </c>
      <c r="G179" s="736">
        <v>0</v>
      </c>
      <c r="H179" s="647">
        <v>5.0000000000000001E-3</v>
      </c>
      <c r="I179" s="736">
        <v>0.08</v>
      </c>
      <c r="J179" s="736">
        <v>0.21</v>
      </c>
      <c r="K179" s="782"/>
      <c r="L179" s="11"/>
      <c r="M179" s="4"/>
    </row>
    <row r="180" spans="1:13" s="5" customFormat="1" ht="14.1" customHeight="1">
      <c r="A180" s="396" t="s">
        <v>192</v>
      </c>
      <c r="B180" s="524" t="s">
        <v>191</v>
      </c>
      <c r="C180" s="398" t="s">
        <v>711</v>
      </c>
      <c r="D180" s="399">
        <v>0.3</v>
      </c>
      <c r="E180" s="396" t="s">
        <v>522</v>
      </c>
      <c r="F180" s="647">
        <v>9.8999999999999991E-3</v>
      </c>
      <c r="G180" s="736">
        <v>0</v>
      </c>
      <c r="H180" s="647">
        <v>5.0000000000000001E-3</v>
      </c>
      <c r="I180" s="736">
        <v>0.1</v>
      </c>
      <c r="J180" s="736">
        <v>0.17</v>
      </c>
      <c r="K180" s="778"/>
      <c r="L180" s="11"/>
    </row>
    <row r="181" spans="1:13" s="5" customFormat="1" ht="14.1" customHeight="1">
      <c r="A181" s="420" t="s">
        <v>1365</v>
      </c>
      <c r="B181" s="524" t="s">
        <v>2032</v>
      </c>
      <c r="C181" s="426" t="s">
        <v>530</v>
      </c>
      <c r="D181" s="421">
        <v>0.3</v>
      </c>
      <c r="E181" s="426" t="s">
        <v>522</v>
      </c>
      <c r="F181" s="647">
        <v>9.4999999999999998E-3</v>
      </c>
      <c r="G181" s="736">
        <v>0.35</v>
      </c>
      <c r="H181" s="647">
        <v>4.4000000000000003E-3</v>
      </c>
      <c r="I181" s="736">
        <v>0</v>
      </c>
      <c r="J181" s="736">
        <v>0.11</v>
      </c>
      <c r="K181" s="782"/>
      <c r="L181" s="11"/>
    </row>
    <row r="182" spans="1:13" s="5" customFormat="1" ht="14.1" customHeight="1">
      <c r="A182" s="420" t="s">
        <v>1299</v>
      </c>
      <c r="B182" s="524" t="s">
        <v>2033</v>
      </c>
      <c r="C182" s="420" t="s">
        <v>711</v>
      </c>
      <c r="D182" s="421">
        <v>0.3</v>
      </c>
      <c r="E182" s="426" t="s">
        <v>522</v>
      </c>
      <c r="F182" s="647">
        <v>3.4000000000000002E-2</v>
      </c>
      <c r="G182" s="736">
        <v>1.68</v>
      </c>
      <c r="H182" s="647">
        <v>6.0000000000000001E-3</v>
      </c>
      <c r="I182" s="736">
        <v>0.27</v>
      </c>
      <c r="J182" s="736">
        <v>0.32</v>
      </c>
      <c r="K182" s="782"/>
      <c r="L182" s="11"/>
    </row>
    <row r="183" spans="1:13" s="5" customFormat="1" ht="14.1" customHeight="1">
      <c r="A183" s="396" t="s">
        <v>139</v>
      </c>
      <c r="B183" s="524" t="s">
        <v>261</v>
      </c>
      <c r="C183" s="398" t="s">
        <v>711</v>
      </c>
      <c r="D183" s="399">
        <v>0.3</v>
      </c>
      <c r="E183" s="396" t="s">
        <v>522</v>
      </c>
      <c r="F183" s="647">
        <v>2.1899999999999999E-2</v>
      </c>
      <c r="G183" s="736">
        <v>0.99</v>
      </c>
      <c r="H183" s="647">
        <v>6.0000000000000001E-3</v>
      </c>
      <c r="I183" s="736">
        <v>0.09</v>
      </c>
      <c r="J183" s="736">
        <v>0.21</v>
      </c>
      <c r="K183" s="778" t="s">
        <v>560</v>
      </c>
      <c r="L183" s="11"/>
    </row>
    <row r="184" spans="1:13" ht="14.1" customHeight="1">
      <c r="A184" s="396" t="s">
        <v>78</v>
      </c>
      <c r="B184" s="524" t="s">
        <v>1128</v>
      </c>
      <c r="C184" s="396" t="s">
        <v>530</v>
      </c>
      <c r="D184" s="399">
        <v>0.3</v>
      </c>
      <c r="E184" s="396" t="s">
        <v>522</v>
      </c>
      <c r="F184" s="647">
        <v>9.4999999999999998E-3</v>
      </c>
      <c r="G184" s="736">
        <v>0</v>
      </c>
      <c r="H184" s="647">
        <v>1.8E-3</v>
      </c>
      <c r="I184" s="736">
        <v>0.13</v>
      </c>
      <c r="J184" s="736">
        <v>0.15</v>
      </c>
      <c r="K184" s="778">
        <v>2E-3</v>
      </c>
      <c r="L184" s="11"/>
      <c r="M184" s="4"/>
    </row>
    <row r="185" spans="1:13" ht="14.1" customHeight="1">
      <c r="A185" s="454" t="s">
        <v>47</v>
      </c>
      <c r="B185" s="524" t="s">
        <v>2034</v>
      </c>
      <c r="C185" s="396" t="s">
        <v>530</v>
      </c>
      <c r="D185" s="399">
        <v>0.3</v>
      </c>
      <c r="E185" s="396" t="s">
        <v>522</v>
      </c>
      <c r="F185" s="647">
        <v>1.0500000000000001E-2</v>
      </c>
      <c r="G185" s="736">
        <v>0</v>
      </c>
      <c r="H185" s="647">
        <v>6.0000000000000001E-3</v>
      </c>
      <c r="I185" s="736">
        <v>0.15</v>
      </c>
      <c r="J185" s="736">
        <v>0.19</v>
      </c>
      <c r="K185" s="778">
        <v>2.5000000000000001E-3</v>
      </c>
      <c r="L185" s="11"/>
      <c r="M185" s="4"/>
    </row>
    <row r="186" spans="1:13" ht="14.1" customHeight="1">
      <c r="A186" s="402" t="s">
        <v>48</v>
      </c>
      <c r="B186" s="524" t="s">
        <v>2035</v>
      </c>
      <c r="C186" s="404" t="s">
        <v>711</v>
      </c>
      <c r="D186" s="405">
        <v>0.3</v>
      </c>
      <c r="E186" s="404" t="s">
        <v>522</v>
      </c>
      <c r="F186" s="647">
        <v>1.2500000000000001E-2</v>
      </c>
      <c r="G186" s="736">
        <v>0</v>
      </c>
      <c r="H186" s="647">
        <v>2.3999999999999998E-3</v>
      </c>
      <c r="I186" s="736">
        <v>0.08</v>
      </c>
      <c r="J186" s="736">
        <v>0.13</v>
      </c>
      <c r="K186" s="778">
        <v>5.9999999999999995E-4</v>
      </c>
      <c r="L186" s="11"/>
      <c r="M186" s="4"/>
    </row>
    <row r="187" spans="1:13" ht="14.1" customHeight="1">
      <c r="A187" s="563" t="s">
        <v>1302</v>
      </c>
      <c r="B187" s="524" t="s">
        <v>2036</v>
      </c>
      <c r="C187" s="457" t="s">
        <v>711</v>
      </c>
      <c r="D187" s="468">
        <v>0.3</v>
      </c>
      <c r="E187" s="459" t="s">
        <v>522</v>
      </c>
      <c r="F187" s="647">
        <v>6.0000000000000001E-3</v>
      </c>
      <c r="G187" s="736">
        <v>0</v>
      </c>
      <c r="H187" s="647">
        <v>1E-3</v>
      </c>
      <c r="I187" s="736">
        <v>0.01</v>
      </c>
      <c r="J187" s="736">
        <v>0.02</v>
      </c>
      <c r="K187" s="782"/>
      <c r="L187" s="11"/>
      <c r="M187" s="4"/>
    </row>
    <row r="188" spans="1:13" ht="14.1" customHeight="1" thickBot="1">
      <c r="A188" s="472" t="s">
        <v>926</v>
      </c>
      <c r="B188" s="524" t="s">
        <v>940</v>
      </c>
      <c r="C188" s="426" t="s">
        <v>530</v>
      </c>
      <c r="D188" s="421">
        <v>0.3</v>
      </c>
      <c r="E188" s="426" t="s">
        <v>522</v>
      </c>
      <c r="F188" s="647">
        <v>2.06E-2</v>
      </c>
      <c r="G188" s="736">
        <v>0.96</v>
      </c>
      <c r="H188" s="647">
        <v>6.0000000000000001E-3</v>
      </c>
      <c r="I188" s="736">
        <v>0.05</v>
      </c>
      <c r="J188" s="736">
        <v>0.2</v>
      </c>
      <c r="K188" s="782">
        <v>1E-3</v>
      </c>
      <c r="L188" s="11"/>
      <c r="M188" s="4"/>
    </row>
    <row r="189" spans="1:13" s="69" customFormat="1" ht="14.1" customHeight="1" thickBot="1">
      <c r="A189" s="469"/>
      <c r="B189" s="470" t="s">
        <v>178</v>
      </c>
      <c r="C189" s="469"/>
      <c r="D189" s="469"/>
      <c r="E189" s="469"/>
      <c r="F189" s="294"/>
      <c r="G189" s="739"/>
      <c r="H189" s="294"/>
      <c r="I189" s="294"/>
      <c r="J189" s="294"/>
      <c r="K189" s="800"/>
      <c r="L189" s="11"/>
    </row>
    <row r="190" spans="1:13" ht="14.1" customHeight="1">
      <c r="A190" s="465" t="s">
        <v>932</v>
      </c>
      <c r="B190" s="524" t="s">
        <v>2037</v>
      </c>
      <c r="C190" s="392" t="s">
        <v>530</v>
      </c>
      <c r="D190" s="395">
        <v>0.3</v>
      </c>
      <c r="E190" s="394" t="s">
        <v>522</v>
      </c>
      <c r="F190" s="647">
        <v>6.9999999999999993E-3</v>
      </c>
      <c r="G190" s="736">
        <v>0</v>
      </c>
      <c r="H190" s="647">
        <v>3.4000000000000002E-3</v>
      </c>
      <c r="I190" s="736">
        <v>0</v>
      </c>
      <c r="J190" s="736">
        <v>0.05</v>
      </c>
      <c r="K190" s="777"/>
      <c r="L190" s="11"/>
      <c r="M190" s="4"/>
    </row>
    <row r="191" spans="1:13" ht="14.1" customHeight="1">
      <c r="A191" s="424" t="s">
        <v>82</v>
      </c>
      <c r="B191" s="524" t="s">
        <v>2038</v>
      </c>
      <c r="C191" s="420" t="s">
        <v>711</v>
      </c>
      <c r="D191" s="421">
        <v>0.3</v>
      </c>
      <c r="E191" s="426" t="s">
        <v>522</v>
      </c>
      <c r="F191" s="647">
        <v>9.7999999999999997E-3</v>
      </c>
      <c r="G191" s="736">
        <v>0</v>
      </c>
      <c r="H191" s="647">
        <v>3.0000000000000001E-3</v>
      </c>
      <c r="I191" s="736">
        <v>0.01</v>
      </c>
      <c r="J191" s="736">
        <v>0.05</v>
      </c>
      <c r="K191" s="782">
        <v>1.8E-3</v>
      </c>
      <c r="L191" s="11"/>
      <c r="M191" s="4"/>
    </row>
    <row r="192" spans="1:13" ht="14.1" customHeight="1">
      <c r="A192" s="452" t="s">
        <v>237</v>
      </c>
      <c r="B192" s="524" t="s">
        <v>2039</v>
      </c>
      <c r="C192" s="420" t="s">
        <v>530</v>
      </c>
      <c r="D192" s="421">
        <v>0.3</v>
      </c>
      <c r="E192" s="426" t="s">
        <v>522</v>
      </c>
      <c r="F192" s="647">
        <v>9.8999999999999991E-3</v>
      </c>
      <c r="G192" s="736">
        <v>0</v>
      </c>
      <c r="H192" s="647">
        <v>2E-3</v>
      </c>
      <c r="I192" s="736">
        <v>0.03</v>
      </c>
      <c r="J192" s="736">
        <v>7.0000000000000007E-2</v>
      </c>
      <c r="K192" s="782"/>
      <c r="L192" s="11"/>
      <c r="M192" s="4"/>
    </row>
    <row r="193" spans="1:13" ht="14.1" customHeight="1">
      <c r="A193" s="429" t="s">
        <v>715</v>
      </c>
      <c r="B193" s="524" t="s">
        <v>2040</v>
      </c>
      <c r="C193" s="474" t="s">
        <v>711</v>
      </c>
      <c r="D193" s="399">
        <v>0.3</v>
      </c>
      <c r="E193" s="396" t="s">
        <v>522</v>
      </c>
      <c r="F193" s="647">
        <v>1.2E-2</v>
      </c>
      <c r="G193" s="736">
        <v>0</v>
      </c>
      <c r="H193" s="647">
        <v>6.0000000000000001E-3</v>
      </c>
      <c r="I193" s="736">
        <v>0.13</v>
      </c>
      <c r="J193" s="736">
        <v>0.31</v>
      </c>
      <c r="K193" s="778" t="s">
        <v>562</v>
      </c>
      <c r="L193" s="11"/>
      <c r="M193" s="4"/>
    </row>
    <row r="194" spans="1:13" ht="14.1" customHeight="1">
      <c r="A194" s="433" t="s">
        <v>263</v>
      </c>
      <c r="B194" s="524" t="s">
        <v>262</v>
      </c>
      <c r="C194" s="396" t="s">
        <v>530</v>
      </c>
      <c r="D194" s="399">
        <v>0.3</v>
      </c>
      <c r="E194" s="396" t="s">
        <v>522</v>
      </c>
      <c r="F194" s="647">
        <v>1.2800000000000001E-2</v>
      </c>
      <c r="G194" s="736">
        <v>0</v>
      </c>
      <c r="H194" s="647">
        <v>3.3E-3</v>
      </c>
      <c r="I194" s="736">
        <v>0</v>
      </c>
      <c r="J194" s="736">
        <v>0.06</v>
      </c>
      <c r="K194" s="778"/>
      <c r="L194" s="11"/>
      <c r="M194" s="4"/>
    </row>
    <row r="195" spans="1:13" ht="14.1" customHeight="1">
      <c r="A195" s="424" t="s">
        <v>1101</v>
      </c>
      <c r="B195" s="524" t="s">
        <v>2041</v>
      </c>
      <c r="C195" s="420" t="s">
        <v>530</v>
      </c>
      <c r="D195" s="421">
        <v>0.3</v>
      </c>
      <c r="E195" s="426" t="s">
        <v>522</v>
      </c>
      <c r="F195" s="647">
        <v>3.4999999999999996E-3</v>
      </c>
      <c r="G195" s="736">
        <v>0</v>
      </c>
      <c r="H195" s="647">
        <v>3.0000000000000001E-3</v>
      </c>
      <c r="I195" s="736">
        <v>0</v>
      </c>
      <c r="J195" s="736">
        <v>0.06</v>
      </c>
      <c r="K195" s="785" t="s">
        <v>180</v>
      </c>
      <c r="L195" s="11"/>
      <c r="M195" s="4"/>
    </row>
    <row r="196" spans="1:13" ht="14.1" customHeight="1">
      <c r="A196" s="424" t="s">
        <v>140</v>
      </c>
      <c r="B196" s="524" t="s">
        <v>2042</v>
      </c>
      <c r="C196" s="474" t="s">
        <v>711</v>
      </c>
      <c r="D196" s="421">
        <v>0.3</v>
      </c>
      <c r="E196" s="426" t="s">
        <v>522</v>
      </c>
      <c r="F196" s="647">
        <v>9.0000000000000011E-3</v>
      </c>
      <c r="G196" s="736">
        <v>0</v>
      </c>
      <c r="H196" s="647">
        <v>2.5000000000000001E-3</v>
      </c>
      <c r="I196" s="736">
        <v>0.19</v>
      </c>
      <c r="J196" s="736">
        <v>0.21</v>
      </c>
      <c r="K196" s="785" t="s">
        <v>180</v>
      </c>
      <c r="L196" s="11"/>
      <c r="M196" s="4"/>
    </row>
    <row r="197" spans="1:13" ht="14.1" customHeight="1">
      <c r="A197" s="424" t="s">
        <v>1378</v>
      </c>
      <c r="B197" s="524" t="s">
        <v>1401</v>
      </c>
      <c r="C197" s="426" t="s">
        <v>530</v>
      </c>
      <c r="D197" s="421">
        <v>0.3</v>
      </c>
      <c r="E197" s="426" t="s">
        <v>522</v>
      </c>
      <c r="F197" s="647">
        <v>9.8999999999999991E-3</v>
      </c>
      <c r="G197" s="736">
        <v>0</v>
      </c>
      <c r="H197" s="647">
        <v>2.5000000000000001E-3</v>
      </c>
      <c r="I197" s="736">
        <v>0.04</v>
      </c>
      <c r="J197" s="736">
        <v>0.11</v>
      </c>
      <c r="K197" s="785" t="s">
        <v>180</v>
      </c>
      <c r="L197" s="11"/>
      <c r="M197" s="4"/>
    </row>
    <row r="198" spans="1:13" ht="14.1" customHeight="1">
      <c r="A198" s="426" t="s">
        <v>18</v>
      </c>
      <c r="B198" s="524" t="s">
        <v>2043</v>
      </c>
      <c r="C198" s="420" t="s">
        <v>711</v>
      </c>
      <c r="D198" s="421">
        <v>0.3</v>
      </c>
      <c r="E198" s="426" t="s">
        <v>522</v>
      </c>
      <c r="F198" s="647">
        <v>5.0000000000000001E-3</v>
      </c>
      <c r="G198" s="736">
        <v>0</v>
      </c>
      <c r="H198" s="647">
        <v>3.4000000000000002E-3</v>
      </c>
      <c r="I198" s="736">
        <v>0.05</v>
      </c>
      <c r="J198" s="736">
        <v>0.11</v>
      </c>
      <c r="K198" s="782"/>
      <c r="L198" s="11"/>
      <c r="M198" s="4"/>
    </row>
    <row r="199" spans="1:13" ht="14.1" customHeight="1">
      <c r="A199" s="420" t="s">
        <v>890</v>
      </c>
      <c r="B199" s="524" t="s">
        <v>2044</v>
      </c>
      <c r="C199" s="420" t="s">
        <v>530</v>
      </c>
      <c r="D199" s="421">
        <v>0.3</v>
      </c>
      <c r="E199" s="420" t="s">
        <v>522</v>
      </c>
      <c r="F199" s="647">
        <v>7.4999999999999997E-3</v>
      </c>
      <c r="G199" s="736">
        <v>0</v>
      </c>
      <c r="H199" s="647">
        <v>0</v>
      </c>
      <c r="I199" s="736">
        <v>0.05</v>
      </c>
      <c r="J199" s="736">
        <v>0.05</v>
      </c>
      <c r="K199" s="785"/>
      <c r="L199" s="11"/>
      <c r="M199" s="4"/>
    </row>
    <row r="200" spans="1:13" ht="14.1" customHeight="1">
      <c r="A200" s="420" t="s">
        <v>629</v>
      </c>
      <c r="B200" s="524" t="s">
        <v>2045</v>
      </c>
      <c r="C200" s="392" t="s">
        <v>711</v>
      </c>
      <c r="D200" s="421">
        <v>0.3</v>
      </c>
      <c r="E200" s="420" t="s">
        <v>522</v>
      </c>
      <c r="F200" s="647">
        <v>4.5999999999999999E-3</v>
      </c>
      <c r="G200" s="736">
        <v>0</v>
      </c>
      <c r="H200" s="647">
        <v>1.6000000000000001E-3</v>
      </c>
      <c r="I200" s="736">
        <v>0</v>
      </c>
      <c r="J200" s="736">
        <v>0.01</v>
      </c>
      <c r="K200" s="785"/>
      <c r="L200" s="11"/>
      <c r="M200" s="4"/>
    </row>
    <row r="201" spans="1:13" ht="14.1" customHeight="1">
      <c r="A201" s="426" t="s">
        <v>87</v>
      </c>
      <c r="B201" s="524" t="s">
        <v>2046</v>
      </c>
      <c r="C201" s="426" t="s">
        <v>530</v>
      </c>
      <c r="D201" s="421">
        <v>0.3</v>
      </c>
      <c r="E201" s="426" t="s">
        <v>522</v>
      </c>
      <c r="F201" s="647">
        <v>1.2500000000000001E-2</v>
      </c>
      <c r="G201" s="736">
        <v>0</v>
      </c>
      <c r="H201" s="647">
        <v>4.0000000000000001E-3</v>
      </c>
      <c r="I201" s="736">
        <v>0</v>
      </c>
      <c r="J201" s="736">
        <v>0.03</v>
      </c>
      <c r="K201" s="782">
        <v>2E-3</v>
      </c>
      <c r="L201" s="11"/>
      <c r="M201" s="4"/>
    </row>
    <row r="202" spans="1:13" ht="14.1" customHeight="1">
      <c r="A202" s="452" t="s">
        <v>1262</v>
      </c>
      <c r="B202" s="524" t="s">
        <v>1263</v>
      </c>
      <c r="C202" s="474" t="s">
        <v>711</v>
      </c>
      <c r="D202" s="421">
        <v>0.3</v>
      </c>
      <c r="E202" s="426" t="s">
        <v>522</v>
      </c>
      <c r="F202" s="647">
        <v>9.8999999999999991E-3</v>
      </c>
      <c r="G202" s="736">
        <v>0</v>
      </c>
      <c r="H202" s="647">
        <v>4.0000000000000001E-3</v>
      </c>
      <c r="I202" s="736">
        <v>0.01</v>
      </c>
      <c r="J202" s="736">
        <v>0.06</v>
      </c>
      <c r="K202" s="782"/>
      <c r="L202" s="11"/>
      <c r="M202" s="4"/>
    </row>
    <row r="203" spans="1:13" ht="14.1" customHeight="1">
      <c r="A203" s="420" t="s">
        <v>1850</v>
      </c>
      <c r="B203" s="524" t="s">
        <v>1892</v>
      </c>
      <c r="C203" s="420" t="s">
        <v>711</v>
      </c>
      <c r="D203" s="421">
        <v>0.3</v>
      </c>
      <c r="E203" s="426" t="s">
        <v>522</v>
      </c>
      <c r="F203" s="647">
        <v>9.1999999999999998E-3</v>
      </c>
      <c r="G203" s="736">
        <v>0.2</v>
      </c>
      <c r="H203" s="647">
        <v>3.0000000000000001E-3</v>
      </c>
      <c r="I203" s="736">
        <v>0.09</v>
      </c>
      <c r="J203" s="736">
        <v>0.15</v>
      </c>
      <c r="K203" s="782"/>
      <c r="L203" s="11"/>
      <c r="M203" s="4"/>
    </row>
    <row r="204" spans="1:13" ht="14.1" customHeight="1">
      <c r="A204" s="452" t="s">
        <v>1328</v>
      </c>
      <c r="B204" s="524" t="s">
        <v>2047</v>
      </c>
      <c r="C204" s="474" t="s">
        <v>711</v>
      </c>
      <c r="D204" s="421">
        <v>0.3</v>
      </c>
      <c r="E204" s="421">
        <v>0.2</v>
      </c>
      <c r="F204" s="647">
        <v>1.7500000000000002E-2</v>
      </c>
      <c r="G204" s="736">
        <v>0</v>
      </c>
      <c r="H204" s="647">
        <v>3.2000000000000002E-3</v>
      </c>
      <c r="I204" s="736">
        <v>0.2</v>
      </c>
      <c r="J204" s="736">
        <v>0.24</v>
      </c>
      <c r="K204" s="782"/>
      <c r="L204" s="11"/>
      <c r="M204" s="4"/>
    </row>
    <row r="205" spans="1:13" ht="14.1" customHeight="1">
      <c r="A205" s="426" t="s">
        <v>1219</v>
      </c>
      <c r="B205" s="524" t="s">
        <v>2048</v>
      </c>
      <c r="C205" s="420" t="s">
        <v>711</v>
      </c>
      <c r="D205" s="421">
        <v>0.3</v>
      </c>
      <c r="E205" s="420" t="s">
        <v>522</v>
      </c>
      <c r="F205" s="647">
        <v>9.0000000000000011E-3</v>
      </c>
      <c r="G205" s="736">
        <v>0</v>
      </c>
      <c r="H205" s="647">
        <v>3.0000000000000001E-3</v>
      </c>
      <c r="I205" s="736">
        <v>0</v>
      </c>
      <c r="J205" s="736">
        <v>0.02</v>
      </c>
      <c r="K205" s="782"/>
      <c r="L205" s="11"/>
      <c r="M205" s="4"/>
    </row>
    <row r="206" spans="1:13" ht="14.1" customHeight="1">
      <c r="A206" s="420" t="s">
        <v>1349</v>
      </c>
      <c r="B206" s="524" t="s">
        <v>2049</v>
      </c>
      <c r="C206" s="426" t="s">
        <v>530</v>
      </c>
      <c r="D206" s="421">
        <v>0.3</v>
      </c>
      <c r="E206" s="420" t="s">
        <v>522</v>
      </c>
      <c r="F206" s="647">
        <v>7.4999999999999997E-3</v>
      </c>
      <c r="G206" s="736">
        <v>0</v>
      </c>
      <c r="H206" s="647">
        <v>2E-3</v>
      </c>
      <c r="I206" s="736">
        <v>0.02</v>
      </c>
      <c r="J206" s="736">
        <v>0.09</v>
      </c>
      <c r="K206" s="782"/>
      <c r="L206" s="11"/>
      <c r="M206" s="4"/>
    </row>
    <row r="207" spans="1:13" ht="14.1" customHeight="1">
      <c r="A207" s="426" t="s">
        <v>1213</v>
      </c>
      <c r="B207" s="524" t="s">
        <v>2050</v>
      </c>
      <c r="C207" s="426" t="s">
        <v>711</v>
      </c>
      <c r="D207" s="421">
        <v>0.3</v>
      </c>
      <c r="E207" s="426" t="s">
        <v>522</v>
      </c>
      <c r="F207" s="647">
        <v>2.18E-2</v>
      </c>
      <c r="G207" s="736">
        <v>1.48</v>
      </c>
      <c r="H207" s="647">
        <v>6.0000000000000001E-3</v>
      </c>
      <c r="I207" s="736">
        <v>0</v>
      </c>
      <c r="J207" s="736">
        <v>0.04</v>
      </c>
      <c r="K207" s="782"/>
      <c r="L207" s="11"/>
      <c r="M207" s="4"/>
    </row>
    <row r="208" spans="1:13" ht="14.1" customHeight="1">
      <c r="A208" s="420" t="s">
        <v>862</v>
      </c>
      <c r="B208" s="524" t="s">
        <v>863</v>
      </c>
      <c r="C208" s="420" t="s">
        <v>711</v>
      </c>
      <c r="D208" s="475">
        <v>0.3</v>
      </c>
      <c r="E208" s="420" t="s">
        <v>522</v>
      </c>
      <c r="F208" s="647">
        <v>1.26E-2</v>
      </c>
      <c r="G208" s="736">
        <v>0</v>
      </c>
      <c r="H208" s="647">
        <v>2.8000000000000004E-3</v>
      </c>
      <c r="I208" s="736">
        <v>0</v>
      </c>
      <c r="J208" s="736">
        <v>0.04</v>
      </c>
      <c r="K208" s="782"/>
      <c r="L208" s="11"/>
      <c r="M208" s="4"/>
    </row>
    <row r="209" spans="1:13" ht="14.1" customHeight="1">
      <c r="A209" s="420" t="s">
        <v>1406</v>
      </c>
      <c r="B209" s="524" t="s">
        <v>2051</v>
      </c>
      <c r="C209" s="420" t="s">
        <v>530</v>
      </c>
      <c r="D209" s="475">
        <v>0.3</v>
      </c>
      <c r="E209" s="420" t="s">
        <v>522</v>
      </c>
      <c r="F209" s="647">
        <v>9.8999999999999991E-3</v>
      </c>
      <c r="G209" s="736">
        <v>0</v>
      </c>
      <c r="H209" s="647">
        <v>2E-3</v>
      </c>
      <c r="I209" s="736">
        <v>0</v>
      </c>
      <c r="J209" s="736">
        <v>0.05</v>
      </c>
      <c r="K209" s="782"/>
      <c r="L209" s="11"/>
      <c r="M209" s="4"/>
    </row>
    <row r="210" spans="1:13" ht="14.1" customHeight="1">
      <c r="A210" s="386" t="s">
        <v>1186</v>
      </c>
      <c r="B210" s="524" t="s">
        <v>2052</v>
      </c>
      <c r="C210" s="420" t="s">
        <v>711</v>
      </c>
      <c r="D210" s="475">
        <v>0.3</v>
      </c>
      <c r="E210" s="420" t="s">
        <v>522</v>
      </c>
      <c r="F210" s="647">
        <v>1.26E-2</v>
      </c>
      <c r="G210" s="736">
        <v>0</v>
      </c>
      <c r="H210" s="647">
        <v>2E-3</v>
      </c>
      <c r="I210" s="736">
        <v>0</v>
      </c>
      <c r="J210" s="736">
        <v>0.02</v>
      </c>
      <c r="K210" s="782"/>
      <c r="L210" s="11"/>
      <c r="M210" s="4"/>
    </row>
    <row r="211" spans="1:13" ht="14.1" customHeight="1">
      <c r="A211" s="420" t="s">
        <v>1295</v>
      </c>
      <c r="B211" s="524" t="s">
        <v>1321</v>
      </c>
      <c r="C211" s="420" t="s">
        <v>711</v>
      </c>
      <c r="D211" s="475">
        <v>0.3</v>
      </c>
      <c r="E211" s="420" t="s">
        <v>522</v>
      </c>
      <c r="F211" s="647">
        <v>2.7300000000000001E-2</v>
      </c>
      <c r="G211" s="736">
        <v>1.53</v>
      </c>
      <c r="H211" s="647">
        <v>5.0000000000000001E-3</v>
      </c>
      <c r="I211" s="736">
        <v>0.08</v>
      </c>
      <c r="J211" s="736">
        <v>0.16</v>
      </c>
      <c r="K211" s="782"/>
      <c r="L211" s="11"/>
      <c r="M211" s="4"/>
    </row>
    <row r="212" spans="1:13" ht="14.1" customHeight="1">
      <c r="A212" s="426" t="s">
        <v>93</v>
      </c>
      <c r="B212" s="524" t="s">
        <v>92</v>
      </c>
      <c r="C212" s="426" t="s">
        <v>530</v>
      </c>
      <c r="D212" s="421">
        <v>0.3</v>
      </c>
      <c r="E212" s="426" t="s">
        <v>522</v>
      </c>
      <c r="F212" s="647">
        <v>1.4000000000000002E-2</v>
      </c>
      <c r="G212" s="736">
        <v>0.05</v>
      </c>
      <c r="H212" s="647">
        <v>1.4000000000000002E-3</v>
      </c>
      <c r="I212" s="736">
        <v>0</v>
      </c>
      <c r="J212" s="736">
        <v>0.01</v>
      </c>
      <c r="K212" s="782"/>
      <c r="L212" s="11"/>
      <c r="M212" s="4"/>
    </row>
    <row r="213" spans="1:13" ht="14.1" customHeight="1">
      <c r="A213" s="426" t="s">
        <v>80</v>
      </c>
      <c r="B213" s="524" t="s">
        <v>168</v>
      </c>
      <c r="C213" s="426" t="s">
        <v>530</v>
      </c>
      <c r="D213" s="421">
        <v>0.3</v>
      </c>
      <c r="E213" s="426" t="s">
        <v>522</v>
      </c>
      <c r="F213" s="647">
        <v>7.7000000000000002E-3</v>
      </c>
      <c r="G213" s="736">
        <v>0</v>
      </c>
      <c r="H213" s="647">
        <v>3.0000000000000001E-3</v>
      </c>
      <c r="I213" s="736">
        <v>0</v>
      </c>
      <c r="J213" s="736">
        <v>0.02</v>
      </c>
      <c r="K213" s="782"/>
      <c r="L213" s="11"/>
      <c r="M213" s="4"/>
    </row>
    <row r="214" spans="1:13" ht="14.1" customHeight="1">
      <c r="A214" s="452" t="s">
        <v>1261</v>
      </c>
      <c r="B214" s="524" t="s">
        <v>2053</v>
      </c>
      <c r="C214" s="426" t="s">
        <v>530</v>
      </c>
      <c r="D214" s="421">
        <v>0.3</v>
      </c>
      <c r="E214" s="426" t="s">
        <v>522</v>
      </c>
      <c r="F214" s="647">
        <v>8.5000000000000006E-3</v>
      </c>
      <c r="G214" s="736">
        <v>0</v>
      </c>
      <c r="H214" s="647">
        <v>2.5000000000000001E-3</v>
      </c>
      <c r="I214" s="736">
        <v>0.05</v>
      </c>
      <c r="J214" s="736">
        <v>0.12</v>
      </c>
      <c r="K214" s="782"/>
      <c r="L214" s="11"/>
      <c r="M214" s="4"/>
    </row>
    <row r="215" spans="1:13" ht="14.1" customHeight="1">
      <c r="A215" s="429" t="s">
        <v>1899</v>
      </c>
      <c r="B215" s="524" t="s">
        <v>2054</v>
      </c>
      <c r="C215" s="426" t="s">
        <v>530</v>
      </c>
      <c r="D215" s="421">
        <v>0.3</v>
      </c>
      <c r="E215" s="426" t="s">
        <v>522</v>
      </c>
      <c r="F215" s="647">
        <v>1.5500000000000002E-2</v>
      </c>
      <c r="G215" s="736">
        <v>0.45</v>
      </c>
      <c r="H215" s="647">
        <v>3.0000000000000001E-3</v>
      </c>
      <c r="I215" s="736">
        <v>0.16</v>
      </c>
      <c r="J215" s="736">
        <v>0.28999999999999998</v>
      </c>
      <c r="K215" s="782"/>
      <c r="L215" s="11"/>
      <c r="M215" s="4"/>
    </row>
    <row r="216" spans="1:13" ht="14.1" customHeight="1">
      <c r="A216" s="424" t="s">
        <v>1102</v>
      </c>
      <c r="B216" s="524" t="s">
        <v>2055</v>
      </c>
      <c r="C216" s="420" t="s">
        <v>530</v>
      </c>
      <c r="D216" s="421">
        <v>0.3</v>
      </c>
      <c r="E216" s="426" t="s">
        <v>522</v>
      </c>
      <c r="F216" s="647">
        <v>1.1000000000000001E-2</v>
      </c>
      <c r="G216" s="736">
        <v>0</v>
      </c>
      <c r="H216" s="647">
        <v>5.0000000000000001E-3</v>
      </c>
      <c r="I216" s="736">
        <v>0</v>
      </c>
      <c r="J216" s="736">
        <v>0.08</v>
      </c>
      <c r="K216" s="785" t="s">
        <v>180</v>
      </c>
      <c r="L216" s="11"/>
      <c r="M216" s="4"/>
    </row>
    <row r="217" spans="1:13" ht="14.1" customHeight="1">
      <c r="A217" s="420" t="s">
        <v>934</v>
      </c>
      <c r="B217" s="524" t="s">
        <v>2056</v>
      </c>
      <c r="C217" s="420" t="s">
        <v>530</v>
      </c>
      <c r="D217" s="421">
        <v>0.3</v>
      </c>
      <c r="E217" s="420" t="s">
        <v>522</v>
      </c>
      <c r="F217" s="647">
        <v>1.0700000000000001E-2</v>
      </c>
      <c r="G217" s="736">
        <v>0</v>
      </c>
      <c r="H217" s="647">
        <v>5.0000000000000001E-3</v>
      </c>
      <c r="I217" s="736">
        <v>7.0000000000000007E-2</v>
      </c>
      <c r="J217" s="736">
        <v>0.09</v>
      </c>
      <c r="K217" s="782"/>
      <c r="L217" s="11"/>
      <c r="M217" s="4"/>
    </row>
    <row r="218" spans="1:13" ht="14.1" customHeight="1">
      <c r="A218" s="420" t="s">
        <v>1192</v>
      </c>
      <c r="B218" s="524" t="s">
        <v>2057</v>
      </c>
      <c r="C218" s="420" t="s">
        <v>711</v>
      </c>
      <c r="D218" s="421">
        <v>0.3</v>
      </c>
      <c r="E218" s="426" t="s">
        <v>522</v>
      </c>
      <c r="F218" s="647">
        <v>1.3500000000000002E-2</v>
      </c>
      <c r="G218" s="736">
        <v>0</v>
      </c>
      <c r="H218" s="647">
        <v>3.0000000000000001E-3</v>
      </c>
      <c r="I218" s="736">
        <v>0.06</v>
      </c>
      <c r="J218" s="736">
        <v>0.08</v>
      </c>
      <c r="K218" s="782"/>
      <c r="L218" s="11"/>
      <c r="M218" s="4"/>
    </row>
    <row r="219" spans="1:13" ht="14.1" customHeight="1">
      <c r="A219" s="424" t="s">
        <v>1103</v>
      </c>
      <c r="B219" s="524" t="s">
        <v>1106</v>
      </c>
      <c r="C219" s="420" t="s">
        <v>530</v>
      </c>
      <c r="D219" s="421">
        <v>0.3</v>
      </c>
      <c r="E219" s="426" t="s">
        <v>522</v>
      </c>
      <c r="F219" s="647">
        <v>1.3500000000000002E-2</v>
      </c>
      <c r="G219" s="736">
        <v>0</v>
      </c>
      <c r="H219" s="647">
        <v>5.0000000000000001E-3</v>
      </c>
      <c r="I219" s="736">
        <v>0</v>
      </c>
      <c r="J219" s="736">
        <v>0.1</v>
      </c>
      <c r="K219" s="785" t="s">
        <v>180</v>
      </c>
      <c r="L219" s="11"/>
      <c r="M219" s="4"/>
    </row>
    <row r="220" spans="1:13" ht="14.1" customHeight="1">
      <c r="A220" s="424" t="s">
        <v>1075</v>
      </c>
      <c r="B220" s="524" t="s">
        <v>2058</v>
      </c>
      <c r="C220" s="420" t="s">
        <v>530</v>
      </c>
      <c r="D220" s="421">
        <v>0.3</v>
      </c>
      <c r="E220" s="426" t="s">
        <v>522</v>
      </c>
      <c r="F220" s="647">
        <v>9.8999999999999991E-3</v>
      </c>
      <c r="G220" s="736">
        <v>0</v>
      </c>
      <c r="H220" s="647">
        <v>2.5000000000000001E-3</v>
      </c>
      <c r="I220" s="736">
        <v>0.06</v>
      </c>
      <c r="J220" s="736">
        <v>0.06</v>
      </c>
      <c r="K220" s="785" t="s">
        <v>180</v>
      </c>
      <c r="L220" s="11"/>
      <c r="M220" s="4"/>
    </row>
    <row r="221" spans="1:13" ht="14.1" customHeight="1">
      <c r="A221" s="479" t="s">
        <v>1405</v>
      </c>
      <c r="B221" s="524" t="s">
        <v>2059</v>
      </c>
      <c r="C221" s="426" t="s">
        <v>530</v>
      </c>
      <c r="D221" s="421">
        <v>0.3</v>
      </c>
      <c r="E221" s="426" t="s">
        <v>522</v>
      </c>
      <c r="F221" s="647">
        <v>2.3999999999999998E-3</v>
      </c>
      <c r="G221" s="736">
        <v>0</v>
      </c>
      <c r="H221" s="647">
        <v>1.1000000000000001E-3</v>
      </c>
      <c r="I221" s="736">
        <v>0</v>
      </c>
      <c r="J221" s="736">
        <v>0.03</v>
      </c>
      <c r="K221" s="782"/>
      <c r="L221" s="11"/>
      <c r="M221" s="4"/>
    </row>
    <row r="222" spans="1:13" ht="14.1" customHeight="1">
      <c r="A222" s="479" t="s">
        <v>936</v>
      </c>
      <c r="B222" s="524" t="s">
        <v>2060</v>
      </c>
      <c r="C222" s="420" t="s">
        <v>530</v>
      </c>
      <c r="D222" s="421">
        <v>0.3</v>
      </c>
      <c r="E222" s="420" t="s">
        <v>522</v>
      </c>
      <c r="F222" s="647">
        <v>8.5000000000000006E-3</v>
      </c>
      <c r="G222" s="736">
        <v>0</v>
      </c>
      <c r="H222" s="647">
        <v>1.5E-3</v>
      </c>
      <c r="I222" s="736">
        <v>0.03</v>
      </c>
      <c r="J222" s="736">
        <v>7.0000000000000007E-2</v>
      </c>
      <c r="K222" s="782">
        <v>5.0000000000000001E-4</v>
      </c>
      <c r="L222" s="11"/>
      <c r="M222" s="4"/>
    </row>
    <row r="223" spans="1:13" ht="14.1" customHeight="1">
      <c r="A223" s="426" t="s">
        <v>59</v>
      </c>
      <c r="B223" s="524" t="s">
        <v>668</v>
      </c>
      <c r="C223" s="420" t="s">
        <v>530</v>
      </c>
      <c r="D223" s="399">
        <v>0.3</v>
      </c>
      <c r="E223" s="396" t="s">
        <v>522</v>
      </c>
      <c r="F223" s="647">
        <v>8.5000000000000006E-3</v>
      </c>
      <c r="G223" s="736">
        <v>0</v>
      </c>
      <c r="H223" s="647">
        <v>2E-3</v>
      </c>
      <c r="I223" s="736">
        <v>0</v>
      </c>
      <c r="J223" s="736">
        <v>0</v>
      </c>
      <c r="K223" s="778"/>
      <c r="L223" s="11"/>
      <c r="M223" s="4"/>
    </row>
    <row r="224" spans="1:13" ht="14.1" customHeight="1">
      <c r="A224" s="398" t="s">
        <v>3</v>
      </c>
      <c r="B224" s="524" t="s">
        <v>2</v>
      </c>
      <c r="C224" s="396" t="s">
        <v>530</v>
      </c>
      <c r="D224" s="399">
        <v>0.3</v>
      </c>
      <c r="E224" s="396" t="s">
        <v>522</v>
      </c>
      <c r="F224" s="647">
        <v>1.8E-3</v>
      </c>
      <c r="G224" s="736">
        <v>0</v>
      </c>
      <c r="H224" s="647">
        <v>1.1999999999999999E-3</v>
      </c>
      <c r="I224" s="736">
        <v>0</v>
      </c>
      <c r="J224" s="736">
        <v>0</v>
      </c>
      <c r="K224" s="778">
        <v>2.0000000000000001E-4</v>
      </c>
      <c r="L224" s="11"/>
      <c r="M224" s="4"/>
    </row>
    <row r="225" spans="1:13" ht="14.1" customHeight="1">
      <c r="A225" s="396" t="s">
        <v>40</v>
      </c>
      <c r="B225" s="524" t="s">
        <v>39</v>
      </c>
      <c r="C225" s="398" t="s">
        <v>711</v>
      </c>
      <c r="D225" s="399">
        <v>0.3</v>
      </c>
      <c r="E225" s="396" t="s">
        <v>522</v>
      </c>
      <c r="F225" s="647">
        <v>1.2800000000000001E-2</v>
      </c>
      <c r="G225" s="736">
        <v>0</v>
      </c>
      <c r="H225" s="647">
        <v>2E-3</v>
      </c>
      <c r="I225" s="736">
        <v>0</v>
      </c>
      <c r="J225" s="736">
        <v>0.02</v>
      </c>
      <c r="K225" s="778"/>
      <c r="L225" s="11"/>
      <c r="M225" s="4"/>
    </row>
    <row r="226" spans="1:13" ht="14.1" customHeight="1">
      <c r="A226" s="396" t="s">
        <v>214</v>
      </c>
      <c r="B226" s="524" t="s">
        <v>215</v>
      </c>
      <c r="C226" s="398" t="s">
        <v>711</v>
      </c>
      <c r="D226" s="399">
        <v>0.3</v>
      </c>
      <c r="E226" s="396" t="s">
        <v>522</v>
      </c>
      <c r="F226" s="647">
        <v>9.8999999999999991E-3</v>
      </c>
      <c r="G226" s="736">
        <v>0</v>
      </c>
      <c r="H226" s="647">
        <v>5.9999999999999995E-4</v>
      </c>
      <c r="I226" s="736">
        <v>0</v>
      </c>
      <c r="J226" s="736">
        <v>0.01</v>
      </c>
      <c r="K226" s="778" t="s">
        <v>607</v>
      </c>
      <c r="L226" s="11"/>
      <c r="M226" s="4"/>
    </row>
    <row r="227" spans="1:13" ht="14.1" customHeight="1" thickBot="1">
      <c r="A227" s="402" t="s">
        <v>10</v>
      </c>
      <c r="B227" s="524" t="s">
        <v>38</v>
      </c>
      <c r="C227" s="404" t="s">
        <v>711</v>
      </c>
      <c r="D227" s="405">
        <v>0.3</v>
      </c>
      <c r="E227" s="404" t="s">
        <v>522</v>
      </c>
      <c r="F227" s="647">
        <v>9.8999999999999991E-3</v>
      </c>
      <c r="G227" s="736">
        <v>0</v>
      </c>
      <c r="H227" s="647">
        <v>8.0000000000000004E-4</v>
      </c>
      <c r="I227" s="736">
        <v>0</v>
      </c>
      <c r="J227" s="736">
        <v>0.01</v>
      </c>
      <c r="K227" s="779" t="s">
        <v>608</v>
      </c>
      <c r="L227" s="11"/>
      <c r="M227" s="4"/>
    </row>
    <row r="228" spans="1:13" s="69" customFormat="1" ht="14.1" customHeight="1" thickBot="1">
      <c r="A228" s="469"/>
      <c r="B228" s="470" t="s">
        <v>173</v>
      </c>
      <c r="C228" s="469"/>
      <c r="D228" s="469"/>
      <c r="E228" s="469"/>
      <c r="F228" s="294"/>
      <c r="G228" s="739"/>
      <c r="H228" s="294"/>
      <c r="I228" s="294"/>
      <c r="J228" s="294"/>
      <c r="K228" s="800"/>
      <c r="L228" s="11"/>
    </row>
    <row r="229" spans="1:13" ht="14.1" customHeight="1">
      <c r="A229" s="394" t="s">
        <v>5</v>
      </c>
      <c r="B229" s="524" t="s">
        <v>2061</v>
      </c>
      <c r="C229" s="392" t="s">
        <v>711</v>
      </c>
      <c r="D229" s="395">
        <v>0.3</v>
      </c>
      <c r="E229" s="394" t="s">
        <v>522</v>
      </c>
      <c r="F229" s="647">
        <v>9.7999999999999997E-3</v>
      </c>
      <c r="G229" s="736">
        <v>0</v>
      </c>
      <c r="H229" s="647">
        <v>3.0000000000000001E-3</v>
      </c>
      <c r="I229" s="736">
        <v>0</v>
      </c>
      <c r="J229" s="736">
        <v>0.03</v>
      </c>
      <c r="K229" s="777">
        <v>1.8E-3</v>
      </c>
      <c r="L229" s="11"/>
      <c r="M229" s="4"/>
    </row>
    <row r="230" spans="1:13" ht="14.1" customHeight="1">
      <c r="A230" s="426" t="s">
        <v>217</v>
      </c>
      <c r="B230" s="524" t="s">
        <v>216</v>
      </c>
      <c r="C230" s="426" t="s">
        <v>530</v>
      </c>
      <c r="D230" s="421">
        <v>0.3</v>
      </c>
      <c r="E230" s="426" t="s">
        <v>522</v>
      </c>
      <c r="F230" s="647">
        <v>1.2800000000000001E-2</v>
      </c>
      <c r="G230" s="736">
        <v>0</v>
      </c>
      <c r="H230" s="647">
        <v>3.9000000000000003E-3</v>
      </c>
      <c r="I230" s="736">
        <v>0</v>
      </c>
      <c r="J230" s="736">
        <v>0.09</v>
      </c>
      <c r="K230" s="782"/>
      <c r="L230" s="11"/>
      <c r="M230" s="4"/>
    </row>
    <row r="231" spans="1:13" ht="14.1" customHeight="1">
      <c r="A231" s="420" t="s">
        <v>1840</v>
      </c>
      <c r="B231" s="524" t="s">
        <v>2062</v>
      </c>
      <c r="C231" s="420" t="s">
        <v>711</v>
      </c>
      <c r="D231" s="421">
        <v>0.3</v>
      </c>
      <c r="E231" s="426" t="s">
        <v>522</v>
      </c>
      <c r="F231" s="647">
        <v>7.4999999999999997E-3</v>
      </c>
      <c r="G231" s="736">
        <v>0</v>
      </c>
      <c r="H231" s="647">
        <v>0</v>
      </c>
      <c r="I231" s="736">
        <v>0.05</v>
      </c>
      <c r="J231" s="736">
        <v>0.05</v>
      </c>
      <c r="K231" s="782"/>
      <c r="L231" s="11"/>
      <c r="M231" s="4"/>
    </row>
    <row r="232" spans="1:13" ht="14.1" customHeight="1">
      <c r="A232" s="396" t="s">
        <v>86</v>
      </c>
      <c r="B232" s="524" t="s">
        <v>2063</v>
      </c>
      <c r="C232" s="396" t="s">
        <v>530</v>
      </c>
      <c r="D232" s="399">
        <v>0.3</v>
      </c>
      <c r="E232" s="396" t="s">
        <v>522</v>
      </c>
      <c r="F232" s="647">
        <v>1.3000000000000001E-2</v>
      </c>
      <c r="G232" s="736">
        <v>0</v>
      </c>
      <c r="H232" s="647">
        <v>4.0000000000000001E-3</v>
      </c>
      <c r="I232" s="736">
        <v>0.01</v>
      </c>
      <c r="J232" s="736">
        <v>0.13</v>
      </c>
      <c r="K232" s="778">
        <v>2E-3</v>
      </c>
      <c r="L232" s="11"/>
      <c r="M232" s="4"/>
    </row>
    <row r="233" spans="1:13" ht="14.1" customHeight="1">
      <c r="A233" s="426" t="s">
        <v>272</v>
      </c>
      <c r="B233" s="524" t="s">
        <v>273</v>
      </c>
      <c r="C233" s="426" t="s">
        <v>530</v>
      </c>
      <c r="D233" s="421">
        <v>0.3</v>
      </c>
      <c r="E233" s="426" t="s">
        <v>522</v>
      </c>
      <c r="F233" s="647">
        <v>1.3700000000000002E-2</v>
      </c>
      <c r="G233" s="736">
        <v>0.02</v>
      </c>
      <c r="H233" s="647">
        <v>1.4000000000000002E-3</v>
      </c>
      <c r="I233" s="736">
        <v>0</v>
      </c>
      <c r="J233" s="736">
        <v>0.02</v>
      </c>
      <c r="K233" s="782"/>
      <c r="L233" s="11"/>
      <c r="M233" s="4"/>
    </row>
    <row r="234" spans="1:13" ht="14.1" customHeight="1">
      <c r="A234" s="426" t="s">
        <v>1392</v>
      </c>
      <c r="B234" s="524" t="s">
        <v>2064</v>
      </c>
      <c r="C234" s="392" t="s">
        <v>711</v>
      </c>
      <c r="D234" s="421">
        <v>0.3</v>
      </c>
      <c r="E234" s="426" t="s">
        <v>522</v>
      </c>
      <c r="F234" s="647">
        <v>1.3500000000000002E-2</v>
      </c>
      <c r="G234" s="736">
        <v>0</v>
      </c>
      <c r="H234" s="647">
        <v>5.0000000000000001E-3</v>
      </c>
      <c r="I234" s="736">
        <v>0.27</v>
      </c>
      <c r="J234" s="736">
        <v>0.3</v>
      </c>
      <c r="K234" s="782"/>
      <c r="L234" s="11"/>
      <c r="M234" s="4"/>
    </row>
    <row r="235" spans="1:13" ht="14.1" customHeight="1">
      <c r="A235" s="426" t="s">
        <v>1215</v>
      </c>
      <c r="B235" s="524" t="s">
        <v>2065</v>
      </c>
      <c r="C235" s="396" t="s">
        <v>530</v>
      </c>
      <c r="D235" s="399">
        <v>0.3</v>
      </c>
      <c r="E235" s="398" t="s">
        <v>522</v>
      </c>
      <c r="F235" s="647">
        <v>1.32E-2</v>
      </c>
      <c r="G235" s="736">
        <v>0</v>
      </c>
      <c r="H235" s="647">
        <v>5.0000000000000001E-3</v>
      </c>
      <c r="I235" s="736">
        <v>0.16</v>
      </c>
      <c r="J235" s="736">
        <v>0.44</v>
      </c>
      <c r="K235" s="778"/>
      <c r="L235" s="11"/>
      <c r="M235" s="4"/>
    </row>
    <row r="236" spans="1:13" ht="14.1" customHeight="1">
      <c r="A236" s="396" t="s">
        <v>15</v>
      </c>
      <c r="B236" s="524" t="s">
        <v>14</v>
      </c>
      <c r="C236" s="396" t="s">
        <v>530</v>
      </c>
      <c r="D236" s="399">
        <v>0.3</v>
      </c>
      <c r="E236" s="396" t="s">
        <v>522</v>
      </c>
      <c r="F236" s="647">
        <v>2.0999999999999999E-3</v>
      </c>
      <c r="G236" s="736">
        <v>0</v>
      </c>
      <c r="H236" s="647">
        <v>1.4000000000000002E-3</v>
      </c>
      <c r="I236" s="736">
        <v>0</v>
      </c>
      <c r="J236" s="736">
        <v>0</v>
      </c>
      <c r="K236" s="778">
        <v>2.9999999999999997E-4</v>
      </c>
      <c r="L236" s="11"/>
      <c r="M236" s="4"/>
    </row>
    <row r="237" spans="1:13" ht="14.1" customHeight="1" thickBot="1">
      <c r="A237" s="402" t="s">
        <v>60</v>
      </c>
      <c r="B237" s="524" t="s">
        <v>105</v>
      </c>
      <c r="C237" s="404" t="s">
        <v>711</v>
      </c>
      <c r="D237" s="405">
        <v>0.3</v>
      </c>
      <c r="E237" s="404" t="s">
        <v>522</v>
      </c>
      <c r="F237" s="647">
        <v>1.2800000000000001E-2</v>
      </c>
      <c r="G237" s="736">
        <v>0</v>
      </c>
      <c r="H237" s="647">
        <v>2.5999999999999999E-3</v>
      </c>
      <c r="I237" s="736">
        <v>0</v>
      </c>
      <c r="J237" s="736">
        <v>0.03</v>
      </c>
      <c r="K237" s="779"/>
      <c r="L237" s="11"/>
      <c r="M237" s="4"/>
    </row>
    <row r="238" spans="1:13" s="69" customFormat="1" ht="14.1" customHeight="1" thickBot="1">
      <c r="A238" s="469"/>
      <c r="B238" s="470" t="s">
        <v>174</v>
      </c>
      <c r="C238" s="469"/>
      <c r="D238" s="469"/>
      <c r="E238" s="469"/>
      <c r="F238" s="294"/>
      <c r="G238" s="739"/>
      <c r="H238" s="294"/>
      <c r="I238" s="294"/>
      <c r="J238" s="294"/>
      <c r="K238" s="801"/>
      <c r="L238" s="11"/>
    </row>
    <row r="239" spans="1:13" ht="14.1" customHeight="1">
      <c r="A239" s="394" t="s">
        <v>81</v>
      </c>
      <c r="B239" s="524" t="s">
        <v>2066</v>
      </c>
      <c r="C239" s="392" t="s">
        <v>711</v>
      </c>
      <c r="D239" s="395">
        <v>0.3</v>
      </c>
      <c r="E239" s="394" t="s">
        <v>522</v>
      </c>
      <c r="F239" s="647">
        <v>1.18E-2</v>
      </c>
      <c r="G239" s="736">
        <v>0</v>
      </c>
      <c r="H239" s="647">
        <v>5.6000000000000008E-3</v>
      </c>
      <c r="I239" s="736">
        <v>0.01</v>
      </c>
      <c r="J239" s="736">
        <v>0.15</v>
      </c>
      <c r="K239" s="802">
        <v>1.8109999999999999E-3</v>
      </c>
      <c r="L239" s="11"/>
      <c r="M239" s="4"/>
    </row>
    <row r="240" spans="1:13" ht="14.1" customHeight="1">
      <c r="A240" s="435" t="s">
        <v>77</v>
      </c>
      <c r="B240" s="524" t="s">
        <v>2067</v>
      </c>
      <c r="C240" s="426" t="s">
        <v>530</v>
      </c>
      <c r="D240" s="421">
        <v>0.3</v>
      </c>
      <c r="E240" s="426" t="s">
        <v>522</v>
      </c>
      <c r="F240" s="647">
        <v>9.8999999999999991E-3</v>
      </c>
      <c r="G240" s="736">
        <v>0</v>
      </c>
      <c r="H240" s="647">
        <v>4.4000000000000003E-3</v>
      </c>
      <c r="I240" s="736">
        <v>0.03</v>
      </c>
      <c r="J240" s="736">
        <v>0.12</v>
      </c>
      <c r="K240" s="782">
        <v>8.9999999999999998E-4</v>
      </c>
      <c r="L240" s="11"/>
      <c r="M240" s="4"/>
    </row>
    <row r="241" spans="1:13" ht="14.1" customHeight="1">
      <c r="A241" s="418" t="s">
        <v>1158</v>
      </c>
      <c r="B241" s="524" t="s">
        <v>1171</v>
      </c>
      <c r="C241" s="392" t="s">
        <v>711</v>
      </c>
      <c r="D241" s="399">
        <v>0.3</v>
      </c>
      <c r="E241" s="396" t="s">
        <v>522</v>
      </c>
      <c r="F241" s="647">
        <v>1.1599999999999999E-2</v>
      </c>
      <c r="G241" s="736">
        <v>0</v>
      </c>
      <c r="H241" s="647">
        <v>6.0000000000000001E-3</v>
      </c>
      <c r="I241" s="736">
        <v>0</v>
      </c>
      <c r="J241" s="736">
        <v>0.14000000000000001</v>
      </c>
      <c r="K241" s="793" t="s">
        <v>180</v>
      </c>
      <c r="L241" s="11"/>
      <c r="M241" s="4"/>
    </row>
    <row r="242" spans="1:13" ht="14.1" customHeight="1">
      <c r="A242" s="433" t="s">
        <v>145</v>
      </c>
      <c r="B242" s="524" t="s">
        <v>144</v>
      </c>
      <c r="C242" s="398" t="s">
        <v>711</v>
      </c>
      <c r="D242" s="399">
        <v>0.3</v>
      </c>
      <c r="E242" s="396" t="s">
        <v>522</v>
      </c>
      <c r="F242" s="647">
        <v>1.21E-2</v>
      </c>
      <c r="G242" s="736">
        <v>0</v>
      </c>
      <c r="H242" s="647">
        <v>6.0000000000000001E-3</v>
      </c>
      <c r="I242" s="736">
        <v>0.27</v>
      </c>
      <c r="J242" s="736">
        <v>0.4</v>
      </c>
      <c r="K242" s="778"/>
      <c r="L242" s="11"/>
      <c r="M242" s="4"/>
    </row>
    <row r="243" spans="1:13" ht="14.1" customHeight="1">
      <c r="A243" s="433" t="s">
        <v>147</v>
      </c>
      <c r="B243" s="524" t="s">
        <v>146</v>
      </c>
      <c r="C243" s="398" t="s">
        <v>711</v>
      </c>
      <c r="D243" s="399">
        <v>0.3</v>
      </c>
      <c r="E243" s="396" t="s">
        <v>522</v>
      </c>
      <c r="F243" s="647">
        <v>1.2E-2</v>
      </c>
      <c r="G243" s="736">
        <v>0</v>
      </c>
      <c r="H243" s="647">
        <v>6.0000000000000001E-3</v>
      </c>
      <c r="I243" s="736">
        <v>0.05</v>
      </c>
      <c r="J243" s="736">
        <v>0.16</v>
      </c>
      <c r="K243" s="778"/>
      <c r="L243" s="11"/>
      <c r="M243" s="4"/>
    </row>
    <row r="244" spans="1:13" ht="14.1" customHeight="1">
      <c r="A244" s="452" t="s">
        <v>1351</v>
      </c>
      <c r="B244" s="524" t="s">
        <v>1352</v>
      </c>
      <c r="C244" s="420" t="s">
        <v>711</v>
      </c>
      <c r="D244" s="421">
        <v>0.3</v>
      </c>
      <c r="E244" s="426" t="s">
        <v>522</v>
      </c>
      <c r="F244" s="647">
        <v>9.5999999999999992E-3</v>
      </c>
      <c r="G244" s="736">
        <v>0</v>
      </c>
      <c r="H244" s="647">
        <v>5.0000000000000001E-3</v>
      </c>
      <c r="I244" s="736">
        <v>0.01</v>
      </c>
      <c r="J244" s="736">
        <v>0.2</v>
      </c>
      <c r="K244" s="782"/>
      <c r="L244" s="11"/>
      <c r="M244" s="4"/>
    </row>
    <row r="245" spans="1:13" ht="14.1" customHeight="1">
      <c r="A245" s="420" t="s">
        <v>938</v>
      </c>
      <c r="B245" s="524" t="s">
        <v>943</v>
      </c>
      <c r="C245" s="420" t="s">
        <v>530</v>
      </c>
      <c r="D245" s="421">
        <v>0.3</v>
      </c>
      <c r="E245" s="420" t="s">
        <v>522</v>
      </c>
      <c r="F245" s="647">
        <v>1.18E-2</v>
      </c>
      <c r="G245" s="736">
        <v>0</v>
      </c>
      <c r="H245" s="647">
        <v>6.0000000000000001E-3</v>
      </c>
      <c r="I245" s="736">
        <v>0</v>
      </c>
      <c r="J245" s="736">
        <v>0.24</v>
      </c>
      <c r="K245" s="782"/>
      <c r="L245" s="11"/>
      <c r="M245" s="4"/>
    </row>
    <row r="246" spans="1:13" ht="14.1" customHeight="1" thickBot="1">
      <c r="A246" s="396" t="s">
        <v>154</v>
      </c>
      <c r="B246" s="524" t="s">
        <v>153</v>
      </c>
      <c r="C246" s="396" t="s">
        <v>530</v>
      </c>
      <c r="D246" s="399">
        <v>0.3</v>
      </c>
      <c r="E246" s="396" t="s">
        <v>522</v>
      </c>
      <c r="F246" s="647">
        <v>5.6000000000000008E-3</v>
      </c>
      <c r="G246" s="736">
        <v>0</v>
      </c>
      <c r="H246" s="647">
        <v>4.4000000000000003E-3</v>
      </c>
      <c r="I246" s="736">
        <v>0</v>
      </c>
      <c r="J246" s="736">
        <v>0.03</v>
      </c>
      <c r="K246" s="778">
        <v>5.9999999999999995E-4</v>
      </c>
      <c r="L246" s="11"/>
      <c r="M246" s="4"/>
    </row>
    <row r="247" spans="1:13" s="69" customFormat="1" ht="14.1" customHeight="1" thickBot="1">
      <c r="A247" s="469"/>
      <c r="B247" s="470" t="s">
        <v>277</v>
      </c>
      <c r="C247" s="469"/>
      <c r="D247" s="469"/>
      <c r="E247" s="469"/>
      <c r="F247" s="294"/>
      <c r="G247" s="739"/>
      <c r="H247" s="294"/>
      <c r="I247" s="294"/>
      <c r="J247" s="294"/>
      <c r="K247" s="800"/>
      <c r="L247" s="11"/>
    </row>
    <row r="248" spans="1:13" ht="14.1" customHeight="1">
      <c r="A248" s="392" t="s">
        <v>1099</v>
      </c>
      <c r="B248" s="524" t="s">
        <v>1100</v>
      </c>
      <c r="C248" s="394" t="s">
        <v>530</v>
      </c>
      <c r="D248" s="395">
        <v>0.3</v>
      </c>
      <c r="E248" s="394" t="s">
        <v>522</v>
      </c>
      <c r="F248" s="465">
        <v>1.34E-2</v>
      </c>
      <c r="G248" s="736">
        <v>0</v>
      </c>
      <c r="H248" s="465">
        <v>2E-3</v>
      </c>
      <c r="I248" s="736">
        <v>7.0000000000000007E-2</v>
      </c>
      <c r="J248" s="736">
        <v>0.16</v>
      </c>
      <c r="K248" s="777"/>
      <c r="L248" s="11"/>
      <c r="M248" s="4"/>
    </row>
    <row r="249" spans="1:13" ht="14.1" customHeight="1">
      <c r="A249" s="420" t="s">
        <v>627</v>
      </c>
      <c r="B249" s="524" t="s">
        <v>2068</v>
      </c>
      <c r="C249" s="420" t="s">
        <v>711</v>
      </c>
      <c r="D249" s="421">
        <v>0.3</v>
      </c>
      <c r="E249" s="426" t="s">
        <v>522</v>
      </c>
      <c r="F249" s="452">
        <v>1.3899999999999999E-2</v>
      </c>
      <c r="G249" s="736">
        <v>0</v>
      </c>
      <c r="H249" s="452">
        <v>2.8000000000000004E-3</v>
      </c>
      <c r="I249" s="736">
        <v>0</v>
      </c>
      <c r="J249" s="736">
        <v>0.02</v>
      </c>
      <c r="K249" s="782"/>
      <c r="L249" s="11"/>
      <c r="M249" s="4"/>
    </row>
    <row r="250" spans="1:13" ht="14.1" customHeight="1">
      <c r="A250" s="426" t="s">
        <v>206</v>
      </c>
      <c r="B250" s="524" t="s">
        <v>2069</v>
      </c>
      <c r="C250" s="396" t="s">
        <v>530</v>
      </c>
      <c r="D250" s="399">
        <v>0.3</v>
      </c>
      <c r="E250" s="396" t="s">
        <v>522</v>
      </c>
      <c r="F250" s="647">
        <v>0.01</v>
      </c>
      <c r="G250" s="736">
        <v>0</v>
      </c>
      <c r="H250" s="647">
        <v>3.5999999999999999E-3</v>
      </c>
      <c r="I250" s="736">
        <v>0.08</v>
      </c>
      <c r="J250" s="736">
        <v>0.13</v>
      </c>
      <c r="K250" s="778"/>
      <c r="L250" s="11"/>
      <c r="M250" s="4"/>
    </row>
    <row r="251" spans="1:13" ht="14.1" customHeight="1">
      <c r="A251" s="396" t="s">
        <v>156</v>
      </c>
      <c r="B251" s="524" t="s">
        <v>155</v>
      </c>
      <c r="C251" s="396" t="s">
        <v>530</v>
      </c>
      <c r="D251" s="399">
        <v>0.3</v>
      </c>
      <c r="E251" s="396" t="s">
        <v>522</v>
      </c>
      <c r="F251" s="647">
        <v>3.9000000000000003E-3</v>
      </c>
      <c r="G251" s="736">
        <v>0</v>
      </c>
      <c r="H251" s="647">
        <v>2.3999999999999998E-3</v>
      </c>
      <c r="I251" s="736">
        <v>0</v>
      </c>
      <c r="J251" s="736">
        <v>0.01</v>
      </c>
      <c r="K251" s="778">
        <v>4.0000000000000002E-4</v>
      </c>
      <c r="L251" s="11"/>
      <c r="M251" s="4"/>
    </row>
    <row r="252" spans="1:13" ht="14.1" customHeight="1">
      <c r="A252" s="402" t="s">
        <v>158</v>
      </c>
      <c r="B252" s="524" t="s">
        <v>157</v>
      </c>
      <c r="C252" s="404" t="s">
        <v>530</v>
      </c>
      <c r="D252" s="405">
        <v>0.3</v>
      </c>
      <c r="E252" s="404" t="s">
        <v>522</v>
      </c>
      <c r="F252" s="647">
        <v>4.1999999999999997E-3</v>
      </c>
      <c r="G252" s="736">
        <v>0</v>
      </c>
      <c r="H252" s="647">
        <v>3.0000000000000001E-3</v>
      </c>
      <c r="I252" s="736">
        <v>0</v>
      </c>
      <c r="J252" s="736">
        <v>0.03</v>
      </c>
      <c r="K252" s="779">
        <v>5.0000000000000001E-4</v>
      </c>
      <c r="L252" s="11"/>
      <c r="M252" s="4"/>
    </row>
    <row r="253" spans="1:13" ht="14.1" customHeight="1" thickBot="1">
      <c r="A253" s="426" t="s">
        <v>1191</v>
      </c>
      <c r="B253" s="524" t="s">
        <v>1218</v>
      </c>
      <c r="C253" s="398" t="s">
        <v>711</v>
      </c>
      <c r="D253" s="399">
        <v>0.3</v>
      </c>
      <c r="E253" s="398" t="s">
        <v>522</v>
      </c>
      <c r="F253" s="647">
        <v>1.2500000000000001E-2</v>
      </c>
      <c r="G253" s="736">
        <v>0</v>
      </c>
      <c r="H253" s="647">
        <v>2E-3</v>
      </c>
      <c r="I253" s="736">
        <v>0.04</v>
      </c>
      <c r="J253" s="736">
        <v>0.06</v>
      </c>
      <c r="K253" s="779"/>
      <c r="L253" s="11"/>
      <c r="M253" s="4"/>
    </row>
    <row r="254" spans="1:13" s="69" customFormat="1" ht="14.45" customHeight="1" thickBot="1">
      <c r="A254" s="469"/>
      <c r="B254" s="470" t="s">
        <v>276</v>
      </c>
      <c r="C254" s="469"/>
      <c r="D254" s="469"/>
      <c r="E254" s="469"/>
      <c r="F254" s="294"/>
      <c r="G254" s="739"/>
      <c r="H254" s="294"/>
      <c r="I254" s="294"/>
      <c r="J254" s="294"/>
      <c r="K254" s="800"/>
      <c r="L254" s="11"/>
    </row>
    <row r="255" spans="1:13" s="69" customFormat="1" ht="14.45" customHeight="1">
      <c r="A255" s="830" t="s">
        <v>1848</v>
      </c>
      <c r="B255" s="524" t="s">
        <v>2070</v>
      </c>
      <c r="C255" s="398" t="s">
        <v>711</v>
      </c>
      <c r="D255" s="826">
        <v>0.3</v>
      </c>
      <c r="E255" s="825" t="s">
        <v>522</v>
      </c>
      <c r="F255" s="827">
        <v>1.0200000000000001E-2</v>
      </c>
      <c r="G255" s="828">
        <v>0.02</v>
      </c>
      <c r="H255" s="827">
        <v>4.0000000000000001E-3</v>
      </c>
      <c r="I255" s="828">
        <v>7.0000000000000007E-2</v>
      </c>
      <c r="J255" s="828">
        <v>0.18</v>
      </c>
      <c r="K255" s="829"/>
      <c r="L255" s="11"/>
    </row>
    <row r="256" spans="1:13" ht="14.45" customHeight="1">
      <c r="A256" s="555" t="s">
        <v>234</v>
      </c>
      <c r="B256" s="524" t="s">
        <v>2071</v>
      </c>
      <c r="C256" s="411" t="s">
        <v>530</v>
      </c>
      <c r="D256" s="484">
        <v>0.3</v>
      </c>
      <c r="E256" s="411" t="s">
        <v>522</v>
      </c>
      <c r="F256" s="647">
        <v>9.7000000000000003E-3</v>
      </c>
      <c r="G256" s="736">
        <v>0</v>
      </c>
      <c r="H256" s="647">
        <v>2E-3</v>
      </c>
      <c r="I256" s="736">
        <v>0.05</v>
      </c>
      <c r="J256" s="736">
        <v>0.08</v>
      </c>
      <c r="K256" s="787"/>
      <c r="L256" s="11"/>
      <c r="M256" s="4"/>
    </row>
    <row r="257" spans="1:14" ht="14.45" customHeight="1">
      <c r="A257" s="426" t="s">
        <v>161</v>
      </c>
      <c r="B257" s="524" t="s">
        <v>2072</v>
      </c>
      <c r="C257" s="396" t="s">
        <v>530</v>
      </c>
      <c r="D257" s="399">
        <v>0.3</v>
      </c>
      <c r="E257" s="396" t="s">
        <v>522</v>
      </c>
      <c r="F257" s="647">
        <v>1.03E-2</v>
      </c>
      <c r="G257" s="736">
        <v>0</v>
      </c>
      <c r="H257" s="647">
        <v>2E-3</v>
      </c>
      <c r="I257" s="736">
        <v>0.06</v>
      </c>
      <c r="J257" s="736">
        <v>0.1</v>
      </c>
      <c r="K257" s="778"/>
      <c r="L257" s="11"/>
      <c r="M257" s="4"/>
    </row>
    <row r="258" spans="1:14" ht="14.45" customHeight="1">
      <c r="A258" s="433" t="s">
        <v>160</v>
      </c>
      <c r="B258" s="524" t="s">
        <v>159</v>
      </c>
      <c r="C258" s="398" t="s">
        <v>711</v>
      </c>
      <c r="D258" s="399">
        <v>0.3</v>
      </c>
      <c r="E258" s="396" t="s">
        <v>522</v>
      </c>
      <c r="F258" s="647">
        <v>9.7999999999999997E-3</v>
      </c>
      <c r="G258" s="736">
        <v>0</v>
      </c>
      <c r="H258" s="647">
        <v>5.0000000000000001E-3</v>
      </c>
      <c r="I258" s="736">
        <v>0</v>
      </c>
      <c r="J258" s="736">
        <v>0.09</v>
      </c>
      <c r="K258" s="778"/>
      <c r="L258" s="11"/>
      <c r="M258" s="4"/>
    </row>
    <row r="259" spans="1:14" ht="14.45" customHeight="1">
      <c r="A259" s="427" t="s">
        <v>91</v>
      </c>
      <c r="B259" s="524" t="s">
        <v>223</v>
      </c>
      <c r="C259" s="398" t="s">
        <v>711</v>
      </c>
      <c r="D259" s="399">
        <v>0.3</v>
      </c>
      <c r="E259" s="396" t="s">
        <v>522</v>
      </c>
      <c r="F259" s="647">
        <v>1.04E-2</v>
      </c>
      <c r="G259" s="736">
        <v>0</v>
      </c>
      <c r="H259" s="647">
        <v>4.3000000000000009E-3</v>
      </c>
      <c r="I259" s="736">
        <v>0.02</v>
      </c>
      <c r="J259" s="736">
        <v>0.11</v>
      </c>
      <c r="K259" s="778"/>
      <c r="L259" s="11"/>
      <c r="M259" s="4"/>
    </row>
    <row r="260" spans="1:14" ht="14.45" customHeight="1">
      <c r="A260" s="427" t="s">
        <v>270</v>
      </c>
      <c r="B260" s="524" t="s">
        <v>271</v>
      </c>
      <c r="C260" s="398" t="s">
        <v>530</v>
      </c>
      <c r="D260" s="399">
        <v>0.3</v>
      </c>
      <c r="E260" s="396" t="s">
        <v>522</v>
      </c>
      <c r="F260" s="647">
        <v>1.0999999999999999E-2</v>
      </c>
      <c r="G260" s="736">
        <v>0.04</v>
      </c>
      <c r="H260" s="647">
        <v>3.0000000000000001E-3</v>
      </c>
      <c r="I260" s="736">
        <v>0</v>
      </c>
      <c r="J260" s="736">
        <v>0.04</v>
      </c>
      <c r="K260" s="778"/>
      <c r="L260" s="11"/>
      <c r="M260" s="4"/>
    </row>
    <row r="261" spans="1:14" ht="14.45" customHeight="1" thickBot="1">
      <c r="A261" s="394" t="s">
        <v>1444</v>
      </c>
      <c r="B261" s="524" t="s">
        <v>2073</v>
      </c>
      <c r="C261" s="459" t="s">
        <v>530</v>
      </c>
      <c r="D261" s="421">
        <v>0.3</v>
      </c>
      <c r="E261" s="426" t="s">
        <v>522</v>
      </c>
      <c r="F261" s="647">
        <v>5.5000000000000005E-3</v>
      </c>
      <c r="G261" s="736">
        <v>0</v>
      </c>
      <c r="H261" s="647">
        <v>1.4000000000000002E-3</v>
      </c>
      <c r="I261" s="736">
        <v>0</v>
      </c>
      <c r="J261" s="736">
        <v>0.01</v>
      </c>
      <c r="K261" s="782">
        <v>5.0000000000000001E-4</v>
      </c>
      <c r="L261" s="11"/>
      <c r="M261" s="4"/>
    </row>
    <row r="262" spans="1:14" s="69" customFormat="1" ht="14.45" customHeight="1" thickBot="1">
      <c r="A262" s="469"/>
      <c r="B262" s="470" t="s">
        <v>179</v>
      </c>
      <c r="C262" s="469"/>
      <c r="D262" s="469"/>
      <c r="E262" s="469"/>
      <c r="F262" s="294"/>
      <c r="G262" s="739"/>
      <c r="H262" s="294"/>
      <c r="I262" s="294"/>
      <c r="J262" s="294"/>
      <c r="K262" s="800"/>
      <c r="L262" s="11"/>
    </row>
    <row r="263" spans="1:14" ht="14.45" customHeight="1">
      <c r="A263" s="485" t="s">
        <v>274</v>
      </c>
      <c r="B263" s="524" t="s">
        <v>275</v>
      </c>
      <c r="C263" s="417" t="s">
        <v>530</v>
      </c>
      <c r="D263" s="416">
        <v>0.3</v>
      </c>
      <c r="E263" s="417" t="s">
        <v>522</v>
      </c>
      <c r="F263" s="647">
        <v>6.3E-3</v>
      </c>
      <c r="G263" s="736">
        <v>0</v>
      </c>
      <c r="H263" s="647">
        <v>1E-3</v>
      </c>
      <c r="I263" s="736">
        <v>0.03</v>
      </c>
      <c r="J263" s="736">
        <v>0.05</v>
      </c>
      <c r="K263" s="784"/>
      <c r="L263" s="11"/>
      <c r="M263" s="4"/>
    </row>
    <row r="264" spans="1:14" ht="14.45" customHeight="1" thickBot="1">
      <c r="A264" s="466" t="s">
        <v>806</v>
      </c>
      <c r="B264" s="524" t="s">
        <v>1135</v>
      </c>
      <c r="C264" s="411" t="s">
        <v>530</v>
      </c>
      <c r="D264" s="405">
        <v>0.3</v>
      </c>
      <c r="E264" s="404" t="s">
        <v>522</v>
      </c>
      <c r="F264" s="647">
        <v>7.4999999999999997E-3</v>
      </c>
      <c r="G264" s="736">
        <v>0</v>
      </c>
      <c r="H264" s="647">
        <v>3.0000000000000001E-3</v>
      </c>
      <c r="I264" s="736">
        <v>0</v>
      </c>
      <c r="J264" s="736">
        <v>0.06</v>
      </c>
      <c r="K264" s="803" t="s">
        <v>180</v>
      </c>
      <c r="L264" s="11"/>
      <c r="M264" s="4"/>
    </row>
    <row r="265" spans="1:14" s="69" customFormat="1" ht="14.45" customHeight="1" thickBot="1">
      <c r="A265" s="469"/>
      <c r="B265" s="470" t="s">
        <v>167</v>
      </c>
      <c r="C265" s="469"/>
      <c r="D265" s="469"/>
      <c r="E265" s="469"/>
      <c r="F265" s="294"/>
      <c r="G265" s="739"/>
      <c r="H265" s="294"/>
      <c r="I265" s="294"/>
      <c r="J265" s="294"/>
      <c r="K265" s="800"/>
      <c r="L265" s="11"/>
    </row>
    <row r="266" spans="1:14" ht="14.45" customHeight="1">
      <c r="A266" s="502" t="s">
        <v>1131</v>
      </c>
      <c r="B266" s="524" t="s">
        <v>1132</v>
      </c>
      <c r="C266" s="502" t="s">
        <v>530</v>
      </c>
      <c r="D266" s="488">
        <v>0.2</v>
      </c>
      <c r="E266" s="487" t="s">
        <v>522</v>
      </c>
      <c r="F266" s="647">
        <v>2.6699999999999998E-2</v>
      </c>
      <c r="G266" s="736">
        <v>0.7</v>
      </c>
      <c r="H266" s="647">
        <v>0</v>
      </c>
      <c r="I266" s="736">
        <v>0.08</v>
      </c>
      <c r="J266" s="736">
        <v>0.08</v>
      </c>
      <c r="K266" s="784"/>
      <c r="L266" s="11"/>
      <c r="M266" s="4"/>
    </row>
    <row r="267" spans="1:14" ht="14.45" customHeight="1">
      <c r="A267" s="410" t="s">
        <v>4</v>
      </c>
      <c r="B267" s="524" t="s">
        <v>807</v>
      </c>
      <c r="C267" s="411" t="s">
        <v>711</v>
      </c>
      <c r="D267" s="488">
        <v>0.2</v>
      </c>
      <c r="E267" s="411" t="s">
        <v>522</v>
      </c>
      <c r="F267" s="647">
        <v>1.18E-2</v>
      </c>
      <c r="G267" s="736">
        <v>0</v>
      </c>
      <c r="H267" s="647">
        <v>2E-3</v>
      </c>
      <c r="I267" s="736">
        <v>0.38</v>
      </c>
      <c r="J267" s="736">
        <v>0.42</v>
      </c>
      <c r="K267" s="796" t="s">
        <v>180</v>
      </c>
      <c r="L267" s="11"/>
      <c r="M267" s="4"/>
    </row>
    <row r="268" spans="1:14" ht="14.45" customHeight="1">
      <c r="A268" s="433" t="s">
        <v>195</v>
      </c>
      <c r="B268" s="524" t="s">
        <v>194</v>
      </c>
      <c r="C268" s="396" t="s">
        <v>530</v>
      </c>
      <c r="D268" s="444">
        <v>0.2</v>
      </c>
      <c r="E268" s="396" t="s">
        <v>522</v>
      </c>
      <c r="F268" s="647">
        <v>3.1300000000000001E-2</v>
      </c>
      <c r="G268" s="736">
        <v>1.35</v>
      </c>
      <c r="H268" s="647">
        <v>0</v>
      </c>
      <c r="I268" s="736">
        <v>0.36</v>
      </c>
      <c r="J268" s="736">
        <v>0.36</v>
      </c>
      <c r="K268" s="778"/>
      <c r="L268" s="11"/>
      <c r="M268" s="4"/>
    </row>
    <row r="269" spans="1:14" ht="14.45" customHeight="1">
      <c r="A269" s="433" t="s">
        <v>556</v>
      </c>
      <c r="B269" s="524" t="s">
        <v>559</v>
      </c>
      <c r="C269" s="396" t="s">
        <v>530</v>
      </c>
      <c r="D269" s="444">
        <v>0.2</v>
      </c>
      <c r="E269" s="396" t="s">
        <v>522</v>
      </c>
      <c r="F269" s="647">
        <v>1.4199999999999999E-2</v>
      </c>
      <c r="G269" s="736">
        <v>0.03</v>
      </c>
      <c r="H269" s="647">
        <v>2.0000000000000001E-4</v>
      </c>
      <c r="I269" s="736">
        <v>0.19</v>
      </c>
      <c r="J269" s="736">
        <v>0.2</v>
      </c>
      <c r="K269" s="778">
        <v>2.5000000000000001E-3</v>
      </c>
      <c r="L269" s="11"/>
      <c r="M269" s="4"/>
    </row>
    <row r="270" spans="1:14" ht="14.45" customHeight="1">
      <c r="A270" s="833" t="s">
        <v>1900</v>
      </c>
      <c r="B270" s="524" t="s">
        <v>2074</v>
      </c>
      <c r="C270" s="396" t="s">
        <v>530</v>
      </c>
      <c r="D270" s="444">
        <v>0.2</v>
      </c>
      <c r="E270" s="396" t="s">
        <v>522</v>
      </c>
      <c r="F270" s="647">
        <v>2.5499999999999998E-2</v>
      </c>
      <c r="G270" s="736">
        <v>0</v>
      </c>
      <c r="H270" s="647">
        <v>0</v>
      </c>
      <c r="I270" s="736">
        <v>0.13</v>
      </c>
      <c r="J270" s="736">
        <v>0.13</v>
      </c>
      <c r="K270" s="778"/>
      <c r="L270" s="11"/>
      <c r="M270" s="4"/>
    </row>
    <row r="271" spans="1:14" ht="14.45" customHeight="1">
      <c r="A271" s="414" t="s">
        <v>75</v>
      </c>
      <c r="B271" s="524" t="s">
        <v>74</v>
      </c>
      <c r="C271" s="396" t="s">
        <v>530</v>
      </c>
      <c r="D271" s="444">
        <v>0.2</v>
      </c>
      <c r="E271" s="396" t="s">
        <v>522</v>
      </c>
      <c r="F271" s="647">
        <v>2.1100000000000001E-2</v>
      </c>
      <c r="G271" s="736">
        <v>0.59</v>
      </c>
      <c r="H271" s="647">
        <v>1E-3</v>
      </c>
      <c r="I271" s="736">
        <v>0.17</v>
      </c>
      <c r="J271" s="736">
        <v>0.19</v>
      </c>
      <c r="K271" s="778"/>
      <c r="L271" s="11"/>
      <c r="M271" s="4"/>
    </row>
    <row r="272" spans="1:14" ht="7.5" customHeight="1">
      <c r="A272" s="447"/>
      <c r="B272" s="600"/>
      <c r="C272" s="411"/>
      <c r="D272" s="484"/>
      <c r="E272" s="411"/>
      <c r="F272" s="703"/>
      <c r="G272" s="740"/>
      <c r="H272" s="703"/>
      <c r="I272" s="703"/>
      <c r="J272" s="703"/>
      <c r="K272" s="704"/>
      <c r="L272" s="705"/>
      <c r="M272" s="706"/>
      <c r="N272" s="11"/>
    </row>
    <row r="273" spans="1:14" s="77" customFormat="1" ht="15.6" customHeight="1">
      <c r="A273" s="707" t="s">
        <v>673</v>
      </c>
      <c r="B273" s="708"/>
      <c r="C273" s="709"/>
      <c r="D273" s="710"/>
      <c r="E273" s="709"/>
      <c r="F273" s="711"/>
      <c r="G273" s="741"/>
      <c r="H273" s="711"/>
      <c r="I273" s="711"/>
      <c r="J273" s="711"/>
      <c r="K273" s="712"/>
      <c r="L273" s="713"/>
      <c r="M273" s="714"/>
      <c r="N273" s="11"/>
    </row>
    <row r="274" spans="1:14" ht="62.45" customHeight="1" thickBot="1">
      <c r="A274" s="633" t="s">
        <v>181</v>
      </c>
      <c r="B274" s="634" t="s">
        <v>555</v>
      </c>
      <c r="C274" s="633" t="s">
        <v>557</v>
      </c>
      <c r="D274" s="633" t="s">
        <v>600</v>
      </c>
      <c r="E274" s="633" t="s">
        <v>599</v>
      </c>
      <c r="F274" s="644" t="s">
        <v>1429</v>
      </c>
      <c r="G274" s="644" t="s">
        <v>1430</v>
      </c>
      <c r="H274" s="677" t="s">
        <v>1282</v>
      </c>
      <c r="I274" s="644" t="s">
        <v>1432</v>
      </c>
      <c r="J274" s="644" t="s">
        <v>1431</v>
      </c>
      <c r="K274" s="775" t="s">
        <v>698</v>
      </c>
      <c r="L274" s="11"/>
      <c r="M274" s="4"/>
    </row>
    <row r="275" spans="1:14" s="77" customFormat="1" ht="14.1" customHeight="1" thickBot="1">
      <c r="A275" s="469"/>
      <c r="B275" s="470" t="s">
        <v>674</v>
      </c>
      <c r="C275" s="469"/>
      <c r="D275" s="469"/>
      <c r="E275" s="469"/>
      <c r="F275" s="294"/>
      <c r="G275" s="739"/>
      <c r="H275" s="294"/>
      <c r="I275" s="294"/>
      <c r="J275" s="294"/>
      <c r="K275" s="800"/>
      <c r="L275" s="11"/>
    </row>
    <row r="276" spans="1:14" ht="14.1" customHeight="1">
      <c r="A276" s="545" t="s">
        <v>679</v>
      </c>
      <c r="B276" s="524" t="s">
        <v>2075</v>
      </c>
      <c r="C276" s="448" t="s">
        <v>710</v>
      </c>
      <c r="D276" s="484">
        <v>1</v>
      </c>
      <c r="E276" s="448" t="s">
        <v>522</v>
      </c>
      <c r="F276" s="647">
        <v>3.8400000000000001E-3</v>
      </c>
      <c r="G276" s="736">
        <v>0</v>
      </c>
      <c r="H276" s="647" t="s">
        <v>522</v>
      </c>
      <c r="I276" s="736" t="s">
        <v>522</v>
      </c>
      <c r="J276" s="736" t="s">
        <v>522</v>
      </c>
      <c r="K276" s="805">
        <v>50000</v>
      </c>
      <c r="L276" s="11"/>
      <c r="M276" s="4"/>
    </row>
    <row r="277" spans="1:14" ht="14.1" customHeight="1">
      <c r="A277" s="454" t="s">
        <v>677</v>
      </c>
      <c r="B277" s="524" t="s">
        <v>2076</v>
      </c>
      <c r="C277" s="398" t="s">
        <v>710</v>
      </c>
      <c r="D277" s="444">
        <v>1</v>
      </c>
      <c r="E277" s="398" t="s">
        <v>522</v>
      </c>
      <c r="F277" s="647">
        <v>3.7499999999999999E-3</v>
      </c>
      <c r="G277" s="736">
        <v>0</v>
      </c>
      <c r="H277" s="647" t="s">
        <v>522</v>
      </c>
      <c r="I277" s="736" t="s">
        <v>522</v>
      </c>
      <c r="J277" s="736" t="s">
        <v>522</v>
      </c>
      <c r="K277" s="806">
        <v>50000</v>
      </c>
      <c r="L277" s="11"/>
      <c r="M277" s="4"/>
    </row>
    <row r="278" spans="1:14" ht="14.1" customHeight="1">
      <c r="A278" s="454" t="s">
        <v>675</v>
      </c>
      <c r="B278" s="524" t="s">
        <v>2077</v>
      </c>
      <c r="C278" s="398" t="s">
        <v>710</v>
      </c>
      <c r="D278" s="444">
        <v>1</v>
      </c>
      <c r="E278" s="398" t="s">
        <v>522</v>
      </c>
      <c r="F278" s="647">
        <v>3.4199999999999999E-3</v>
      </c>
      <c r="G278" s="736">
        <v>0</v>
      </c>
      <c r="H278" s="647" t="s">
        <v>522</v>
      </c>
      <c r="I278" s="736" t="s">
        <v>522</v>
      </c>
      <c r="J278" s="736" t="s">
        <v>522</v>
      </c>
      <c r="K278" s="806">
        <v>50000</v>
      </c>
      <c r="L278" s="11"/>
      <c r="M278" s="4"/>
    </row>
    <row r="279" spans="1:14" ht="14.1" customHeight="1">
      <c r="A279" s="454" t="s">
        <v>678</v>
      </c>
      <c r="B279" s="524" t="s">
        <v>2078</v>
      </c>
      <c r="C279" s="398" t="s">
        <v>710</v>
      </c>
      <c r="D279" s="444">
        <v>1</v>
      </c>
      <c r="E279" s="398" t="s">
        <v>522</v>
      </c>
      <c r="F279" s="647">
        <v>3.7799999999999999E-3</v>
      </c>
      <c r="G279" s="736">
        <v>0</v>
      </c>
      <c r="H279" s="647" t="s">
        <v>522</v>
      </c>
      <c r="I279" s="736" t="s">
        <v>522</v>
      </c>
      <c r="J279" s="736" t="s">
        <v>522</v>
      </c>
      <c r="K279" s="806">
        <v>50000</v>
      </c>
      <c r="L279" s="11"/>
      <c r="M279" s="4"/>
    </row>
    <row r="280" spans="1:14" ht="14.1" customHeight="1">
      <c r="A280" s="545" t="s">
        <v>676</v>
      </c>
      <c r="B280" s="524" t="s">
        <v>2079</v>
      </c>
      <c r="C280" s="398" t="s">
        <v>710</v>
      </c>
      <c r="D280" s="444">
        <v>1</v>
      </c>
      <c r="E280" s="398" t="s">
        <v>522</v>
      </c>
      <c r="F280" s="647">
        <v>3.5400000000000002E-3</v>
      </c>
      <c r="G280" s="736">
        <v>0</v>
      </c>
      <c r="H280" s="647" t="s">
        <v>522</v>
      </c>
      <c r="I280" s="736" t="s">
        <v>522</v>
      </c>
      <c r="J280" s="736" t="s">
        <v>522</v>
      </c>
      <c r="K280" s="807">
        <v>50000</v>
      </c>
      <c r="L280" s="11"/>
      <c r="M280" s="4"/>
    </row>
    <row r="281" spans="1:14" ht="14.1" customHeight="1">
      <c r="A281" s="750" t="s">
        <v>1485</v>
      </c>
      <c r="B281" s="524" t="s">
        <v>2080</v>
      </c>
      <c r="C281" s="398" t="s">
        <v>710</v>
      </c>
      <c r="D281" s="444">
        <v>1</v>
      </c>
      <c r="E281" s="398" t="s">
        <v>522</v>
      </c>
      <c r="F281" s="647">
        <v>3.0500000000000002E-3</v>
      </c>
      <c r="G281" s="736">
        <v>0</v>
      </c>
      <c r="H281" s="647" t="s">
        <v>522</v>
      </c>
      <c r="I281" s="736" t="s">
        <v>522</v>
      </c>
      <c r="J281" s="736" t="s">
        <v>522</v>
      </c>
      <c r="K281" s="807">
        <v>150000</v>
      </c>
      <c r="L281" s="11"/>
      <c r="M281" s="4"/>
    </row>
    <row r="282" spans="1:14" ht="14.1" customHeight="1">
      <c r="A282" s="750" t="s">
        <v>1484</v>
      </c>
      <c r="B282" s="524" t="s">
        <v>2081</v>
      </c>
      <c r="C282" s="398" t="s">
        <v>710</v>
      </c>
      <c r="D282" s="444">
        <v>1</v>
      </c>
      <c r="E282" s="398" t="s">
        <v>522</v>
      </c>
      <c r="F282" s="647">
        <v>3.0500000000000002E-3</v>
      </c>
      <c r="G282" s="736">
        <v>0</v>
      </c>
      <c r="H282" s="647" t="s">
        <v>522</v>
      </c>
      <c r="I282" s="736" t="s">
        <v>522</v>
      </c>
      <c r="J282" s="736" t="s">
        <v>522</v>
      </c>
      <c r="K282" s="807">
        <v>150000</v>
      </c>
      <c r="L282" s="11"/>
      <c r="M282" s="4"/>
    </row>
    <row r="283" spans="1:14" ht="14.1" customHeight="1">
      <c r="A283" s="750" t="s">
        <v>1486</v>
      </c>
      <c r="B283" s="524" t="s">
        <v>2082</v>
      </c>
      <c r="C283" s="398" t="s">
        <v>710</v>
      </c>
      <c r="D283" s="444">
        <v>1</v>
      </c>
      <c r="E283" s="398" t="s">
        <v>522</v>
      </c>
      <c r="F283" s="647">
        <v>3.0500000000000002E-3</v>
      </c>
      <c r="G283" s="736">
        <v>0</v>
      </c>
      <c r="H283" s="647" t="s">
        <v>522</v>
      </c>
      <c r="I283" s="736" t="s">
        <v>522</v>
      </c>
      <c r="J283" s="736" t="s">
        <v>522</v>
      </c>
      <c r="K283" s="807">
        <v>150000</v>
      </c>
      <c r="L283" s="11"/>
      <c r="M283" s="4"/>
    </row>
    <row r="284" spans="1:14" ht="14.1" customHeight="1">
      <c r="A284" s="750" t="s">
        <v>1488</v>
      </c>
      <c r="B284" s="524" t="s">
        <v>2083</v>
      </c>
      <c r="C284" s="398" t="s">
        <v>710</v>
      </c>
      <c r="D284" s="444">
        <v>1</v>
      </c>
      <c r="E284" s="398" t="s">
        <v>522</v>
      </c>
      <c r="F284" s="647">
        <v>2.5400000000000002E-3</v>
      </c>
      <c r="G284" s="736">
        <v>0</v>
      </c>
      <c r="H284" s="647" t="s">
        <v>522</v>
      </c>
      <c r="I284" s="736" t="s">
        <v>522</v>
      </c>
      <c r="J284" s="736" t="s">
        <v>522</v>
      </c>
      <c r="K284" s="807">
        <v>150000</v>
      </c>
      <c r="L284" s="11"/>
      <c r="M284" s="4"/>
    </row>
    <row r="285" spans="1:14" ht="14.1" customHeight="1">
      <c r="A285" s="750" t="s">
        <v>1487</v>
      </c>
      <c r="B285" s="524" t="s">
        <v>2084</v>
      </c>
      <c r="C285" s="398" t="s">
        <v>710</v>
      </c>
      <c r="D285" s="444">
        <v>1</v>
      </c>
      <c r="E285" s="398" t="s">
        <v>522</v>
      </c>
      <c r="F285" s="647">
        <v>2.5400000000000002E-3</v>
      </c>
      <c r="G285" s="736">
        <v>0</v>
      </c>
      <c r="H285" s="647" t="s">
        <v>522</v>
      </c>
      <c r="I285" s="736" t="s">
        <v>522</v>
      </c>
      <c r="J285" s="736" t="s">
        <v>522</v>
      </c>
      <c r="K285" s="807">
        <v>150000</v>
      </c>
      <c r="L285" s="11"/>
      <c r="M285" s="4"/>
    </row>
    <row r="286" spans="1:14" ht="14.1" customHeight="1" thickBot="1">
      <c r="A286" s="750" t="s">
        <v>1489</v>
      </c>
      <c r="B286" s="524" t="s">
        <v>2085</v>
      </c>
      <c r="C286" s="398" t="s">
        <v>710</v>
      </c>
      <c r="D286" s="444">
        <v>1</v>
      </c>
      <c r="E286" s="398" t="s">
        <v>522</v>
      </c>
      <c r="F286" s="647">
        <v>2.5400000000000002E-3</v>
      </c>
      <c r="G286" s="736">
        <v>0</v>
      </c>
      <c r="H286" s="647" t="s">
        <v>522</v>
      </c>
      <c r="I286" s="736" t="s">
        <v>522</v>
      </c>
      <c r="J286" s="736" t="s">
        <v>522</v>
      </c>
      <c r="K286" s="807">
        <v>150000</v>
      </c>
      <c r="L286" s="11"/>
      <c r="M286" s="4"/>
    </row>
    <row r="287" spans="1:14" s="77" customFormat="1" ht="14.1" customHeight="1" thickBot="1">
      <c r="A287" s="469"/>
      <c r="B287" s="470" t="s">
        <v>680</v>
      </c>
      <c r="C287" s="469"/>
      <c r="D287" s="469"/>
      <c r="E287" s="469"/>
      <c r="F287" s="294"/>
      <c r="G287" s="739"/>
      <c r="H287" s="294"/>
      <c r="I287" s="294"/>
      <c r="J287" s="294"/>
      <c r="K287" s="800"/>
      <c r="L287" s="11"/>
    </row>
    <row r="288" spans="1:14" ht="14.1" customHeight="1">
      <c r="A288" s="410" t="s">
        <v>682</v>
      </c>
      <c r="B288" s="524" t="s">
        <v>2086</v>
      </c>
      <c r="C288" s="448" t="s">
        <v>710</v>
      </c>
      <c r="D288" s="432">
        <v>0.3</v>
      </c>
      <c r="E288" s="411" t="s">
        <v>522</v>
      </c>
      <c r="F288" s="647">
        <v>4.5999999999999999E-3</v>
      </c>
      <c r="G288" s="736">
        <v>0</v>
      </c>
      <c r="H288" s="647" t="s">
        <v>522</v>
      </c>
      <c r="I288" s="736" t="s">
        <v>522</v>
      </c>
      <c r="J288" s="736" t="s">
        <v>522</v>
      </c>
      <c r="K288" s="805">
        <v>50000</v>
      </c>
      <c r="L288" s="11"/>
      <c r="M288" s="4"/>
    </row>
    <row r="289" spans="1:14" ht="14.1" customHeight="1">
      <c r="A289" s="414" t="s">
        <v>681</v>
      </c>
      <c r="B289" s="524" t="s">
        <v>2087</v>
      </c>
      <c r="C289" s="398" t="s">
        <v>710</v>
      </c>
      <c r="D289" s="399">
        <v>0.3</v>
      </c>
      <c r="E289" s="396" t="s">
        <v>522</v>
      </c>
      <c r="F289" s="647">
        <v>6.1999999999999998E-3</v>
      </c>
      <c r="G289" s="736">
        <v>0</v>
      </c>
      <c r="H289" s="647" t="s">
        <v>522</v>
      </c>
      <c r="I289" s="736" t="s">
        <v>522</v>
      </c>
      <c r="J289" s="736" t="s">
        <v>522</v>
      </c>
      <c r="K289" s="806">
        <v>50000</v>
      </c>
      <c r="L289" s="11"/>
      <c r="M289" s="4"/>
    </row>
    <row r="290" spans="1:14" ht="14.1" customHeight="1">
      <c r="A290" s="414" t="s">
        <v>683</v>
      </c>
      <c r="B290" s="524" t="s">
        <v>2088</v>
      </c>
      <c r="C290" s="398" t="s">
        <v>710</v>
      </c>
      <c r="D290" s="399">
        <v>0.3</v>
      </c>
      <c r="E290" s="396" t="s">
        <v>522</v>
      </c>
      <c r="F290" s="647">
        <v>7.4999999999999997E-3</v>
      </c>
      <c r="G290" s="736">
        <v>0</v>
      </c>
      <c r="H290" s="647" t="s">
        <v>522</v>
      </c>
      <c r="I290" s="736" t="s">
        <v>522</v>
      </c>
      <c r="J290" s="736" t="s">
        <v>522</v>
      </c>
      <c r="K290" s="806">
        <v>50000</v>
      </c>
      <c r="L290" s="11"/>
      <c r="M290" s="4"/>
    </row>
    <row r="291" spans="1:14" ht="14.1" customHeight="1">
      <c r="A291" s="414" t="s">
        <v>684</v>
      </c>
      <c r="B291" s="524" t="s">
        <v>2089</v>
      </c>
      <c r="C291" s="398" t="s">
        <v>710</v>
      </c>
      <c r="D291" s="399">
        <v>0.3</v>
      </c>
      <c r="E291" s="396" t="s">
        <v>522</v>
      </c>
      <c r="F291" s="647">
        <v>7.4999999999999997E-3</v>
      </c>
      <c r="G291" s="736">
        <v>0</v>
      </c>
      <c r="H291" s="647" t="s">
        <v>522</v>
      </c>
      <c r="I291" s="736" t="s">
        <v>522</v>
      </c>
      <c r="J291" s="736" t="s">
        <v>522</v>
      </c>
      <c r="K291" s="806">
        <v>50000</v>
      </c>
      <c r="L291" s="11"/>
      <c r="M291" s="4"/>
    </row>
    <row r="292" spans="1:14" ht="14.1" customHeight="1">
      <c r="A292" s="414" t="s">
        <v>685</v>
      </c>
      <c r="B292" s="524" t="s">
        <v>2090</v>
      </c>
      <c r="C292" s="398" t="s">
        <v>710</v>
      </c>
      <c r="D292" s="399">
        <v>0.3</v>
      </c>
      <c r="E292" s="396" t="s">
        <v>522</v>
      </c>
      <c r="F292" s="647">
        <v>6.5700000000000003E-3</v>
      </c>
      <c r="G292" s="736">
        <v>0</v>
      </c>
      <c r="H292" s="647" t="s">
        <v>522</v>
      </c>
      <c r="I292" s="736" t="s">
        <v>522</v>
      </c>
      <c r="J292" s="736" t="s">
        <v>522</v>
      </c>
      <c r="K292" s="806">
        <v>50000</v>
      </c>
      <c r="L292" s="11"/>
      <c r="M292" s="4"/>
    </row>
    <row r="293" spans="1:14" ht="6" customHeight="1">
      <c r="A293" s="51"/>
      <c r="B293" s="54"/>
      <c r="C293" s="12"/>
      <c r="D293" s="56"/>
      <c r="E293" s="12"/>
      <c r="F293" s="13"/>
      <c r="G293" s="13"/>
      <c r="H293" s="13"/>
      <c r="I293" s="13"/>
      <c r="J293" s="13"/>
      <c r="K293" s="14"/>
      <c r="L293" s="43"/>
      <c r="M293" s="44"/>
      <c r="N293" s="11"/>
    </row>
    <row r="294" spans="1:14" s="77" customFormat="1" ht="15.75">
      <c r="A294" s="62" t="s">
        <v>531</v>
      </c>
      <c r="B294" s="71"/>
      <c r="C294" s="63"/>
      <c r="D294" s="72"/>
      <c r="E294" s="63"/>
      <c r="F294" s="73"/>
      <c r="G294" s="73"/>
      <c r="H294" s="73"/>
      <c r="I294" s="73"/>
      <c r="J294" s="73"/>
      <c r="K294" s="74"/>
      <c r="L294" s="75"/>
      <c r="M294" s="76"/>
    </row>
    <row r="295" spans="1:14" s="3" customFormat="1" ht="25.5">
      <c r="A295" s="633" t="s">
        <v>181</v>
      </c>
      <c r="B295" s="655" t="s">
        <v>598</v>
      </c>
      <c r="C295" s="656" t="s">
        <v>557</v>
      </c>
      <c r="D295" s="656" t="s">
        <v>600</v>
      </c>
      <c r="E295" s="657" t="s">
        <v>599</v>
      </c>
      <c r="F295" s="58"/>
      <c r="G295" s="58"/>
      <c r="H295" s="58"/>
      <c r="I295" s="58"/>
      <c r="J295" s="58"/>
      <c r="K295" s="52"/>
      <c r="L295" s="43"/>
      <c r="M295" s="44"/>
    </row>
    <row r="296" spans="1:14" ht="13.5" customHeight="1">
      <c r="A296" s="715" t="s">
        <v>895</v>
      </c>
      <c r="B296" s="458" t="s">
        <v>621</v>
      </c>
      <c r="C296" s="411" t="s">
        <v>530</v>
      </c>
      <c r="D296" s="432">
        <v>1</v>
      </c>
      <c r="E296" s="716" t="s">
        <v>522</v>
      </c>
      <c r="F296" s="58"/>
      <c r="G296" s="58"/>
      <c r="H296" s="58"/>
      <c r="I296" s="58"/>
      <c r="J296" s="58"/>
      <c r="K296" s="52"/>
      <c r="L296" s="43"/>
      <c r="M296" s="44"/>
    </row>
    <row r="297" spans="1:14" s="3" customFormat="1" ht="13.9" customHeight="1">
      <c r="A297" s="715" t="s">
        <v>896</v>
      </c>
      <c r="B297" s="401" t="s">
        <v>614</v>
      </c>
      <c r="C297" s="396" t="s">
        <v>530</v>
      </c>
      <c r="D297" s="399">
        <v>1</v>
      </c>
      <c r="E297" s="717" t="s">
        <v>522</v>
      </c>
      <c r="F297" s="277"/>
      <c r="G297" s="277"/>
      <c r="H297" s="277"/>
      <c r="I297" s="277"/>
      <c r="J297" s="277"/>
      <c r="K297" s="278"/>
      <c r="L297" s="279"/>
      <c r="M297" s="280"/>
    </row>
    <row r="298" spans="1:14" s="3" customFormat="1" ht="13.5" customHeight="1">
      <c r="A298" s="715" t="s">
        <v>897</v>
      </c>
      <c r="B298" s="401" t="s">
        <v>615</v>
      </c>
      <c r="C298" s="396" t="s">
        <v>530</v>
      </c>
      <c r="D298" s="399">
        <v>1</v>
      </c>
      <c r="E298" s="717" t="s">
        <v>522</v>
      </c>
      <c r="F298" s="277"/>
      <c r="G298" s="277"/>
      <c r="H298" s="277"/>
      <c r="I298" s="277"/>
      <c r="J298" s="277"/>
      <c r="K298" s="278"/>
      <c r="L298" s="279"/>
      <c r="M298" s="280"/>
    </row>
    <row r="299" spans="1:14" ht="13.5" customHeight="1">
      <c r="A299" s="715" t="s">
        <v>898</v>
      </c>
      <c r="B299" s="401" t="s">
        <v>616</v>
      </c>
      <c r="C299" s="396" t="s">
        <v>530</v>
      </c>
      <c r="D299" s="399">
        <v>1</v>
      </c>
      <c r="E299" s="717" t="s">
        <v>522</v>
      </c>
      <c r="F299" s="281"/>
      <c r="G299" s="281"/>
      <c r="H299" s="281"/>
      <c r="I299" s="281"/>
      <c r="J299" s="281"/>
      <c r="K299" s="282"/>
      <c r="L299" s="279"/>
      <c r="M299" s="280"/>
    </row>
    <row r="300" spans="1:14" s="246" customFormat="1" ht="13.5" customHeight="1">
      <c r="A300" s="834" t="s">
        <v>899</v>
      </c>
      <c r="B300" s="456" t="s">
        <v>617</v>
      </c>
      <c r="C300" s="398" t="s">
        <v>530</v>
      </c>
      <c r="D300" s="835">
        <v>1</v>
      </c>
      <c r="E300" s="836" t="s">
        <v>522</v>
      </c>
      <c r="F300" s="837"/>
      <c r="G300" s="837"/>
      <c r="H300" s="837"/>
      <c r="I300" s="837"/>
      <c r="J300" s="837"/>
      <c r="K300" s="838"/>
      <c r="L300" s="839"/>
      <c r="M300" s="840"/>
    </row>
    <row r="301" spans="1:14" s="246" customFormat="1" ht="13.5" customHeight="1">
      <c r="A301" s="834" t="s">
        <v>900</v>
      </c>
      <c r="B301" s="456" t="s">
        <v>618</v>
      </c>
      <c r="C301" s="398" t="s">
        <v>530</v>
      </c>
      <c r="D301" s="835">
        <v>1</v>
      </c>
      <c r="E301" s="836" t="s">
        <v>522</v>
      </c>
      <c r="F301" s="837"/>
      <c r="G301" s="837"/>
      <c r="H301" s="837"/>
      <c r="I301" s="837"/>
      <c r="J301" s="837"/>
      <c r="K301" s="838"/>
      <c r="L301" s="839"/>
      <c r="M301" s="840"/>
    </row>
    <row r="302" spans="1:14" s="246" customFormat="1" ht="13.5" customHeight="1">
      <c r="A302" s="834" t="s">
        <v>901</v>
      </c>
      <c r="B302" s="456" t="s">
        <v>619</v>
      </c>
      <c r="C302" s="398" t="s">
        <v>530</v>
      </c>
      <c r="D302" s="835">
        <v>1</v>
      </c>
      <c r="E302" s="836" t="s">
        <v>522</v>
      </c>
      <c r="F302" s="837"/>
      <c r="G302" s="837"/>
      <c r="H302" s="837"/>
      <c r="I302" s="837"/>
      <c r="J302" s="837"/>
      <c r="K302" s="838"/>
      <c r="L302" s="839"/>
      <c r="M302" s="840"/>
    </row>
    <row r="303" spans="1:14" ht="5.25" customHeight="1">
      <c r="A303" s="12"/>
      <c r="B303" s="54"/>
      <c r="C303" s="12"/>
      <c r="D303" s="12"/>
      <c r="E303" s="12"/>
      <c r="F303" s="58"/>
      <c r="G303" s="58"/>
      <c r="H303" s="58"/>
      <c r="I303" s="58"/>
      <c r="J303" s="58"/>
      <c r="K303" s="52"/>
      <c r="L303" s="43"/>
      <c r="M303" s="44"/>
    </row>
    <row r="304" spans="1:14" s="54" customFormat="1" ht="54.75" customHeight="1">
      <c r="A304" s="849" t="s">
        <v>1894</v>
      </c>
      <c r="B304" s="849"/>
      <c r="C304" s="849"/>
      <c r="D304" s="849"/>
      <c r="E304" s="849"/>
      <c r="F304" s="849"/>
      <c r="G304" s="849"/>
      <c r="H304" s="849"/>
      <c r="I304" s="849"/>
      <c r="J304" s="745"/>
      <c r="K304" s="745"/>
      <c r="L304" s="745"/>
      <c r="M304" s="745"/>
    </row>
    <row r="305" spans="1:14" s="54" customFormat="1">
      <c r="A305" s="849" t="s">
        <v>1643</v>
      </c>
      <c r="B305" s="849"/>
      <c r="C305" s="849"/>
      <c r="D305" s="849"/>
      <c r="E305" s="849"/>
      <c r="F305" s="849"/>
      <c r="G305" s="849"/>
      <c r="H305" s="849"/>
      <c r="I305" s="849"/>
      <c r="J305" s="849"/>
      <c r="K305" s="849"/>
      <c r="L305" s="745"/>
      <c r="M305" s="745"/>
    </row>
    <row r="306" spans="1:14" s="54" customFormat="1" ht="14.25">
      <c r="A306" s="851" t="s">
        <v>1631</v>
      </c>
      <c r="B306" s="851"/>
      <c r="C306" s="851"/>
      <c r="D306" s="851"/>
      <c r="E306" s="851"/>
      <c r="F306" s="851"/>
      <c r="G306" s="851"/>
      <c r="H306" s="851"/>
      <c r="I306" s="851"/>
      <c r="J306" s="851"/>
      <c r="K306" s="851"/>
      <c r="L306" s="246"/>
      <c r="M306" s="246"/>
      <c r="N306" s="246"/>
    </row>
    <row r="307" spans="1:14" s="340" customFormat="1" ht="15.6" customHeight="1">
      <c r="A307" s="246" t="s">
        <v>1849</v>
      </c>
      <c r="B307" s="757"/>
      <c r="C307" s="757"/>
      <c r="D307" s="757"/>
      <c r="E307" s="757"/>
      <c r="F307" s="757"/>
      <c r="G307" s="757"/>
      <c r="H307" s="757"/>
      <c r="I307" s="757"/>
      <c r="J307" s="757"/>
      <c r="K307" s="757"/>
      <c r="L307" s="343"/>
      <c r="M307" s="45"/>
    </row>
    <row r="308" spans="1:14" ht="15.6" customHeight="1">
      <c r="A308" s="850" t="s">
        <v>601</v>
      </c>
      <c r="B308" s="850"/>
      <c r="C308" s="850"/>
      <c r="D308" s="850"/>
      <c r="E308" s="850"/>
      <c r="F308" s="850"/>
      <c r="G308" s="850"/>
      <c r="H308" s="850"/>
      <c r="I308" s="850"/>
      <c r="J308" s="850"/>
      <c r="K308" s="850"/>
      <c r="L308" s="850"/>
      <c r="M308" s="850"/>
    </row>
    <row r="309" spans="1:14" s="54" customFormat="1" ht="15.6" customHeight="1">
      <c r="A309" s="483" t="s">
        <v>1357</v>
      </c>
      <c r="B309" s="600"/>
      <c r="C309" s="600"/>
      <c r="D309" s="600"/>
      <c r="E309" s="600"/>
      <c r="F309" s="759"/>
      <c r="G309" s="759"/>
      <c r="H309" s="759"/>
      <c r="I309" s="759"/>
      <c r="J309" s="759"/>
      <c r="K309" s="760"/>
      <c r="L309" s="761"/>
      <c r="M309" s="600"/>
    </row>
    <row r="310" spans="1:14" ht="15.6" customHeight="1">
      <c r="A310" s="850" t="s">
        <v>613</v>
      </c>
      <c r="B310" s="850"/>
      <c r="C310" s="850"/>
      <c r="D310" s="850"/>
      <c r="E310" s="850"/>
      <c r="F310" s="850"/>
      <c r="G310" s="850"/>
      <c r="H310" s="850"/>
      <c r="I310" s="850"/>
      <c r="J310" s="850"/>
      <c r="K310" s="850"/>
      <c r="L310" s="850"/>
      <c r="M310" s="850"/>
    </row>
    <row r="311" spans="1:14" s="54" customFormat="1" ht="15.6" customHeight="1">
      <c r="A311" s="366" t="s">
        <v>1436</v>
      </c>
      <c r="B311" s="600"/>
      <c r="C311" s="600"/>
      <c r="D311" s="600"/>
      <c r="E311" s="600"/>
      <c r="F311" s="759"/>
      <c r="G311" s="759"/>
      <c r="H311" s="759"/>
      <c r="I311" s="759"/>
      <c r="J311" s="759"/>
      <c r="K311" s="760"/>
      <c r="L311" s="761"/>
      <c r="M311" s="600"/>
    </row>
    <row r="312" spans="1:14" s="54" customFormat="1">
      <c r="A312" s="852"/>
      <c r="B312" s="852"/>
      <c r="C312" s="852"/>
      <c r="D312" s="852"/>
      <c r="E312" s="852"/>
      <c r="F312" s="852"/>
      <c r="G312" s="852"/>
      <c r="H312" s="852"/>
      <c r="I312" s="852"/>
      <c r="J312" s="58"/>
      <c r="K312" s="52"/>
      <c r="L312" s="17"/>
      <c r="M312" s="12"/>
    </row>
    <row r="313" spans="1:14" s="54" customFormat="1">
      <c r="A313" s="12"/>
      <c r="C313" s="12"/>
      <c r="D313" s="12"/>
      <c r="E313" s="12"/>
      <c r="F313" s="58"/>
      <c r="G313" s="58"/>
      <c r="H313" s="58"/>
      <c r="I313" s="58"/>
      <c r="J313" s="58"/>
      <c r="K313" s="52"/>
      <c r="L313" s="17"/>
      <c r="M313" s="12"/>
    </row>
    <row r="314" spans="1:14" s="54" customFormat="1">
      <c r="A314" s="12"/>
      <c r="C314" s="12"/>
      <c r="D314" s="12"/>
      <c r="E314" s="12"/>
      <c r="F314" s="58"/>
      <c r="G314" s="58"/>
      <c r="H314" s="58"/>
      <c r="I314" s="58"/>
      <c r="J314" s="58"/>
      <c r="K314" s="52"/>
      <c r="L314" s="17"/>
      <c r="M314" s="12"/>
    </row>
    <row r="315" spans="1:14" s="54" customFormat="1">
      <c r="A315" s="12"/>
      <c r="C315" s="12"/>
      <c r="D315" s="12"/>
      <c r="E315" s="12"/>
      <c r="F315" s="58"/>
      <c r="G315" s="58"/>
      <c r="H315" s="58"/>
      <c r="I315" s="58"/>
      <c r="J315" s="58"/>
      <c r="K315" s="52"/>
      <c r="L315" s="17"/>
      <c r="M315" s="12"/>
    </row>
    <row r="316" spans="1:14" s="54" customFormat="1">
      <c r="A316" s="12"/>
      <c r="C316" s="12"/>
      <c r="D316" s="12"/>
      <c r="E316" s="12"/>
      <c r="F316" s="58"/>
      <c r="G316" s="58"/>
      <c r="H316" s="58"/>
      <c r="I316" s="58"/>
      <c r="J316" s="58"/>
      <c r="K316" s="52"/>
      <c r="L316" s="17"/>
      <c r="M316" s="12"/>
    </row>
    <row r="317" spans="1:14" s="54" customFormat="1">
      <c r="A317" s="12"/>
      <c r="C317" s="12"/>
      <c r="D317" s="12"/>
      <c r="E317" s="12"/>
      <c r="F317" s="58"/>
      <c r="G317" s="58"/>
      <c r="H317" s="58"/>
      <c r="I317" s="58"/>
      <c r="J317" s="58"/>
      <c r="K317" s="52"/>
      <c r="L317" s="17"/>
      <c r="M317" s="12"/>
    </row>
    <row r="318" spans="1:14" s="54" customFormat="1">
      <c r="A318" s="12"/>
      <c r="C318" s="12"/>
      <c r="D318" s="12"/>
      <c r="E318" s="12"/>
      <c r="F318" s="58"/>
      <c r="G318" s="58"/>
      <c r="H318" s="58"/>
      <c r="I318" s="58"/>
      <c r="J318" s="58"/>
      <c r="K318" s="52"/>
      <c r="L318" s="17"/>
      <c r="M318" s="12"/>
    </row>
    <row r="319" spans="1:14" s="54" customFormat="1">
      <c r="A319" s="12"/>
      <c r="C319" s="12"/>
      <c r="D319" s="12"/>
      <c r="E319" s="12"/>
      <c r="F319" s="58"/>
      <c r="G319" s="58"/>
      <c r="H319" s="58"/>
      <c r="I319" s="58"/>
      <c r="J319" s="58"/>
      <c r="K319" s="52"/>
      <c r="L319" s="17"/>
      <c r="M319" s="12"/>
    </row>
    <row r="320" spans="1:14" s="54" customFormat="1">
      <c r="A320" s="12"/>
      <c r="C320" s="12"/>
      <c r="D320" s="12"/>
      <c r="E320" s="12"/>
      <c r="F320" s="58"/>
      <c r="G320" s="58"/>
      <c r="H320" s="58"/>
      <c r="I320" s="58"/>
      <c r="J320" s="58"/>
      <c r="K320" s="52"/>
      <c r="L320" s="17"/>
      <c r="M320" s="12"/>
    </row>
    <row r="321" spans="1:13" s="54" customFormat="1">
      <c r="A321" s="12"/>
      <c r="C321" s="12"/>
      <c r="D321" s="12"/>
      <c r="E321" s="12"/>
      <c r="F321" s="58"/>
      <c r="G321" s="58"/>
      <c r="H321" s="58"/>
      <c r="I321" s="58"/>
      <c r="J321" s="58"/>
      <c r="K321" s="52"/>
      <c r="L321" s="17"/>
      <c r="M321" s="12"/>
    </row>
    <row r="322" spans="1:13" s="54" customFormat="1">
      <c r="A322" s="12"/>
      <c r="C322" s="12"/>
      <c r="D322" s="12"/>
      <c r="E322" s="12"/>
      <c r="F322" s="58"/>
      <c r="G322" s="58"/>
      <c r="H322" s="58"/>
      <c r="I322" s="58"/>
      <c r="J322" s="58"/>
      <c r="K322" s="52"/>
      <c r="L322" s="17"/>
      <c r="M322" s="12"/>
    </row>
    <row r="323" spans="1:13" s="54" customFormat="1">
      <c r="A323" s="12"/>
      <c r="C323" s="12"/>
      <c r="D323" s="12"/>
      <c r="E323" s="12"/>
      <c r="F323" s="58"/>
      <c r="G323" s="58"/>
      <c r="H323" s="58"/>
      <c r="I323" s="58"/>
      <c r="J323" s="58"/>
      <c r="K323" s="52"/>
      <c r="L323" s="17"/>
      <c r="M323" s="12"/>
    </row>
    <row r="324" spans="1:13" s="54" customFormat="1">
      <c r="A324" s="12"/>
      <c r="C324" s="12"/>
      <c r="D324" s="12"/>
      <c r="E324" s="12"/>
      <c r="F324" s="58"/>
      <c r="G324" s="58"/>
      <c r="H324" s="58"/>
      <c r="I324" s="58"/>
      <c r="J324" s="58"/>
      <c r="K324" s="52"/>
      <c r="L324" s="17"/>
      <c r="M324" s="12"/>
    </row>
    <row r="325" spans="1:13" s="54" customFormat="1">
      <c r="A325" s="12"/>
      <c r="C325" s="12"/>
      <c r="D325" s="12"/>
      <c r="E325" s="12"/>
      <c r="F325" s="58"/>
      <c r="G325" s="58"/>
      <c r="H325" s="58"/>
      <c r="I325" s="58"/>
      <c r="J325" s="58"/>
      <c r="K325" s="52"/>
      <c r="L325" s="17"/>
      <c r="M325" s="12"/>
    </row>
    <row r="326" spans="1:13" s="54" customFormat="1">
      <c r="A326" s="12"/>
      <c r="C326" s="12"/>
      <c r="D326" s="12"/>
      <c r="E326" s="12"/>
      <c r="F326" s="58"/>
      <c r="G326" s="58"/>
      <c r="H326" s="58"/>
      <c r="I326" s="58"/>
      <c r="J326" s="58"/>
      <c r="K326" s="52"/>
      <c r="L326" s="17"/>
      <c r="M326" s="12"/>
    </row>
    <row r="327" spans="1:13" s="54" customFormat="1">
      <c r="A327" s="12"/>
      <c r="C327" s="12"/>
      <c r="D327" s="12"/>
      <c r="E327" s="12"/>
      <c r="F327" s="58"/>
      <c r="G327" s="58"/>
      <c r="H327" s="58"/>
      <c r="I327" s="58"/>
      <c r="J327" s="58"/>
      <c r="K327" s="52"/>
      <c r="L327" s="17"/>
      <c r="M327" s="12"/>
    </row>
    <row r="328" spans="1:13" s="54" customFormat="1">
      <c r="A328" s="12"/>
      <c r="C328" s="12"/>
      <c r="D328" s="12"/>
      <c r="E328" s="12"/>
      <c r="F328" s="58"/>
      <c r="G328" s="58"/>
      <c r="H328" s="58"/>
      <c r="I328" s="58"/>
      <c r="J328" s="58"/>
      <c r="K328" s="52"/>
      <c r="L328" s="17"/>
      <c r="M328" s="12"/>
    </row>
    <row r="329" spans="1:13" s="54" customFormat="1">
      <c r="A329" s="12"/>
      <c r="C329" s="12"/>
      <c r="D329" s="12"/>
      <c r="E329" s="12"/>
      <c r="F329" s="58"/>
      <c r="G329" s="58"/>
      <c r="H329" s="58"/>
      <c r="I329" s="58"/>
      <c r="J329" s="58"/>
      <c r="K329" s="52"/>
      <c r="L329" s="17"/>
      <c r="M329" s="12"/>
    </row>
    <row r="330" spans="1:13" s="54" customFormat="1">
      <c r="A330" s="12"/>
      <c r="C330" s="12"/>
      <c r="D330" s="12"/>
      <c r="E330" s="12"/>
      <c r="F330" s="58"/>
      <c r="G330" s="58"/>
      <c r="H330" s="58"/>
      <c r="I330" s="58"/>
      <c r="J330" s="58"/>
      <c r="K330" s="52"/>
      <c r="L330" s="17"/>
      <c r="M330" s="12"/>
    </row>
    <row r="331" spans="1:13" s="54" customFormat="1">
      <c r="A331" s="12"/>
      <c r="C331" s="12"/>
      <c r="D331" s="12"/>
      <c r="E331" s="12"/>
      <c r="F331" s="58"/>
      <c r="G331" s="58"/>
      <c r="H331" s="58"/>
      <c r="I331" s="58"/>
      <c r="J331" s="58"/>
      <c r="K331" s="52"/>
      <c r="L331" s="17"/>
      <c r="M331" s="12"/>
    </row>
    <row r="332" spans="1:13" s="54" customFormat="1">
      <c r="A332" s="12"/>
      <c r="C332" s="12"/>
      <c r="D332" s="12"/>
      <c r="E332" s="12"/>
      <c r="F332" s="58"/>
      <c r="G332" s="58"/>
      <c r="H332" s="58"/>
      <c r="I332" s="58"/>
      <c r="J332" s="58"/>
      <c r="K332" s="52"/>
      <c r="L332" s="17"/>
      <c r="M332" s="12"/>
    </row>
    <row r="333" spans="1:13" s="54" customFormat="1">
      <c r="A333" s="12"/>
      <c r="C333" s="12"/>
      <c r="D333" s="12"/>
      <c r="E333" s="12"/>
      <c r="F333" s="58"/>
      <c r="G333" s="58"/>
      <c r="H333" s="58"/>
      <c r="I333" s="58"/>
      <c r="J333" s="58"/>
      <c r="K333" s="52"/>
      <c r="L333" s="17"/>
      <c r="M333" s="12"/>
    </row>
    <row r="334" spans="1:13" s="54" customFormat="1">
      <c r="A334" s="12"/>
      <c r="C334" s="12"/>
      <c r="D334" s="12"/>
      <c r="E334" s="12"/>
      <c r="F334" s="58"/>
      <c r="G334" s="58"/>
      <c r="H334" s="58"/>
      <c r="I334" s="58"/>
      <c r="J334" s="58"/>
      <c r="K334" s="52"/>
      <c r="L334" s="17"/>
      <c r="M334" s="12"/>
    </row>
    <row r="335" spans="1:13" s="54" customFormat="1">
      <c r="A335" s="12"/>
      <c r="C335" s="12"/>
      <c r="D335" s="12"/>
      <c r="E335" s="12"/>
      <c r="F335" s="58"/>
      <c r="G335" s="58"/>
      <c r="H335" s="58"/>
      <c r="I335" s="58"/>
      <c r="J335" s="58"/>
      <c r="K335" s="52"/>
      <c r="L335" s="17"/>
      <c r="M335" s="12"/>
    </row>
    <row r="336" spans="1:13" s="54" customFormat="1">
      <c r="A336" s="12"/>
      <c r="C336" s="12"/>
      <c r="D336" s="12"/>
      <c r="E336" s="12"/>
      <c r="F336" s="58"/>
      <c r="G336" s="58"/>
      <c r="H336" s="58"/>
      <c r="I336" s="58"/>
      <c r="J336" s="58"/>
      <c r="K336" s="52"/>
      <c r="L336" s="17"/>
      <c r="M336" s="12"/>
    </row>
    <row r="337" spans="1:13" s="54" customFormat="1">
      <c r="A337" s="12"/>
      <c r="C337" s="12"/>
      <c r="D337" s="12"/>
      <c r="E337" s="12"/>
      <c r="F337" s="58"/>
      <c r="G337" s="58"/>
      <c r="H337" s="58"/>
      <c r="I337" s="58"/>
      <c r="J337" s="58"/>
      <c r="K337" s="52"/>
      <c r="L337" s="17"/>
      <c r="M337" s="12"/>
    </row>
    <row r="338" spans="1:13" s="54" customFormat="1">
      <c r="A338" s="12"/>
      <c r="C338" s="12"/>
      <c r="D338" s="12"/>
      <c r="E338" s="12"/>
      <c r="F338" s="58"/>
      <c r="G338" s="58"/>
      <c r="H338" s="58"/>
      <c r="I338" s="58"/>
      <c r="J338" s="58"/>
      <c r="K338" s="52"/>
      <c r="L338" s="17"/>
      <c r="M338" s="12"/>
    </row>
    <row r="339" spans="1:13" s="54" customFormat="1">
      <c r="A339" s="12"/>
      <c r="C339" s="12"/>
      <c r="D339" s="12"/>
      <c r="E339" s="12"/>
      <c r="F339" s="58"/>
      <c r="G339" s="58"/>
      <c r="H339" s="58"/>
      <c r="I339" s="58"/>
      <c r="J339" s="58"/>
      <c r="K339" s="52"/>
      <c r="L339" s="17"/>
      <c r="M339" s="12"/>
    </row>
    <row r="340" spans="1:13" s="54" customFormat="1">
      <c r="A340" s="12"/>
      <c r="C340" s="12"/>
      <c r="D340" s="12"/>
      <c r="E340" s="12"/>
      <c r="F340" s="58"/>
      <c r="G340" s="58"/>
      <c r="H340" s="58"/>
      <c r="I340" s="58"/>
      <c r="J340" s="58"/>
      <c r="K340" s="52"/>
      <c r="L340" s="17"/>
      <c r="M340" s="12"/>
    </row>
    <row r="341" spans="1:13" s="54" customFormat="1">
      <c r="A341" s="12"/>
      <c r="C341" s="12"/>
      <c r="D341" s="12"/>
      <c r="E341" s="12"/>
      <c r="F341" s="58"/>
      <c r="G341" s="58"/>
      <c r="H341" s="58"/>
      <c r="I341" s="58"/>
      <c r="J341" s="58"/>
      <c r="K341" s="52"/>
      <c r="L341" s="17"/>
      <c r="M341" s="12"/>
    </row>
    <row r="342" spans="1:13" s="54" customFormat="1">
      <c r="A342" s="12"/>
      <c r="C342" s="12"/>
      <c r="D342" s="12"/>
      <c r="E342" s="12"/>
      <c r="F342" s="58"/>
      <c r="G342" s="58"/>
      <c r="H342" s="58"/>
      <c r="I342" s="58"/>
      <c r="J342" s="58"/>
      <c r="K342" s="52"/>
      <c r="L342" s="17"/>
      <c r="M342" s="12"/>
    </row>
    <row r="343" spans="1:13" s="54" customFormat="1">
      <c r="A343" s="12"/>
      <c r="C343" s="12"/>
      <c r="D343" s="12"/>
      <c r="E343" s="12"/>
      <c r="F343" s="58"/>
      <c r="G343" s="58"/>
      <c r="H343" s="58"/>
      <c r="I343" s="58"/>
      <c r="J343" s="58"/>
      <c r="K343" s="52"/>
      <c r="L343" s="17"/>
      <c r="M343" s="12"/>
    </row>
    <row r="344" spans="1:13" s="54" customFormat="1">
      <c r="A344" s="12"/>
      <c r="C344" s="12"/>
      <c r="D344" s="12"/>
      <c r="E344" s="12"/>
      <c r="F344" s="58"/>
      <c r="G344" s="58"/>
      <c r="H344" s="58"/>
      <c r="I344" s="58"/>
      <c r="J344" s="58"/>
      <c r="K344" s="52"/>
      <c r="L344" s="17"/>
      <c r="M344" s="12"/>
    </row>
    <row r="345" spans="1:13" s="54" customFormat="1">
      <c r="A345" s="12"/>
      <c r="C345" s="12"/>
      <c r="D345" s="12"/>
      <c r="E345" s="12"/>
      <c r="F345" s="58"/>
      <c r="G345" s="58"/>
      <c r="H345" s="58"/>
      <c r="I345" s="58"/>
      <c r="J345" s="58"/>
      <c r="K345" s="52"/>
      <c r="L345" s="17"/>
      <c r="M345" s="12"/>
    </row>
    <row r="346" spans="1:13" s="54" customFormat="1">
      <c r="A346" s="12"/>
      <c r="C346" s="12"/>
      <c r="D346" s="12"/>
      <c r="E346" s="12"/>
      <c r="F346" s="58"/>
      <c r="G346" s="58"/>
      <c r="H346" s="58"/>
      <c r="I346" s="58"/>
      <c r="J346" s="58"/>
      <c r="K346" s="52"/>
      <c r="L346" s="17"/>
      <c r="M346" s="12"/>
    </row>
    <row r="347" spans="1:13" s="54" customFormat="1">
      <c r="A347" s="12"/>
      <c r="C347" s="12"/>
      <c r="D347" s="12"/>
      <c r="E347" s="12"/>
      <c r="F347" s="58"/>
      <c r="G347" s="58"/>
      <c r="H347" s="58"/>
      <c r="I347" s="58"/>
      <c r="J347" s="58"/>
      <c r="K347" s="52"/>
      <c r="L347" s="17"/>
      <c r="M347" s="12"/>
    </row>
    <row r="348" spans="1:13" s="54" customFormat="1">
      <c r="A348" s="12"/>
      <c r="C348" s="12"/>
      <c r="D348" s="12"/>
      <c r="E348" s="12"/>
      <c r="F348" s="58"/>
      <c r="G348" s="58"/>
      <c r="H348" s="58"/>
      <c r="I348" s="58"/>
      <c r="J348" s="58"/>
      <c r="K348" s="52"/>
      <c r="L348" s="17"/>
      <c r="M348" s="12"/>
    </row>
    <row r="349" spans="1:13" s="54" customFormat="1">
      <c r="A349" s="12"/>
      <c r="C349" s="12"/>
      <c r="D349" s="12"/>
      <c r="E349" s="12"/>
      <c r="F349" s="58"/>
      <c r="G349" s="58"/>
      <c r="H349" s="58"/>
      <c r="I349" s="58"/>
      <c r="J349" s="58"/>
      <c r="K349" s="52"/>
      <c r="L349" s="17"/>
      <c r="M349" s="12"/>
    </row>
    <row r="350" spans="1:13" s="54" customFormat="1">
      <c r="A350" s="12"/>
      <c r="C350" s="12"/>
      <c r="D350" s="12"/>
      <c r="E350" s="12"/>
      <c r="F350" s="58"/>
      <c r="G350" s="58"/>
      <c r="H350" s="58"/>
      <c r="I350" s="58"/>
      <c r="J350" s="58"/>
      <c r="K350" s="52"/>
      <c r="L350" s="17"/>
      <c r="M350" s="12"/>
    </row>
    <row r="351" spans="1:13" s="54" customFormat="1">
      <c r="A351" s="12"/>
      <c r="C351" s="12"/>
      <c r="D351" s="12"/>
      <c r="E351" s="12"/>
      <c r="F351" s="58"/>
      <c r="G351" s="58"/>
      <c r="H351" s="58"/>
      <c r="I351" s="58"/>
      <c r="J351" s="58"/>
      <c r="K351" s="52"/>
      <c r="L351" s="17"/>
      <c r="M351" s="12"/>
    </row>
    <row r="352" spans="1:13" s="54" customFormat="1">
      <c r="A352" s="12"/>
      <c r="C352" s="12"/>
      <c r="D352" s="12"/>
      <c r="E352" s="12"/>
      <c r="F352" s="58"/>
      <c r="G352" s="58"/>
      <c r="H352" s="58"/>
      <c r="I352" s="58"/>
      <c r="J352" s="58"/>
      <c r="K352" s="52"/>
      <c r="L352" s="17"/>
      <c r="M352" s="12"/>
    </row>
    <row r="353" spans="1:13" s="54" customFormat="1">
      <c r="A353" s="12"/>
      <c r="C353" s="12"/>
      <c r="D353" s="12"/>
      <c r="E353" s="12"/>
      <c r="F353" s="58"/>
      <c r="G353" s="58"/>
      <c r="H353" s="58"/>
      <c r="I353" s="58"/>
      <c r="J353" s="58"/>
      <c r="K353" s="52"/>
      <c r="L353" s="17"/>
      <c r="M353" s="12"/>
    </row>
    <row r="354" spans="1:13" s="54" customFormat="1">
      <c r="A354" s="12"/>
      <c r="C354" s="12"/>
      <c r="D354" s="12"/>
      <c r="E354" s="12"/>
      <c r="F354" s="58"/>
      <c r="G354" s="58"/>
      <c r="H354" s="58"/>
      <c r="I354" s="58"/>
      <c r="J354" s="58"/>
      <c r="K354" s="52"/>
      <c r="L354" s="17"/>
      <c r="M354" s="12"/>
    </row>
    <row r="355" spans="1:13" s="54" customFormat="1">
      <c r="A355" s="12"/>
      <c r="C355" s="12"/>
      <c r="D355" s="12"/>
      <c r="E355" s="12"/>
      <c r="F355" s="58"/>
      <c r="G355" s="58"/>
      <c r="H355" s="58"/>
      <c r="I355" s="58"/>
      <c r="J355" s="58"/>
      <c r="K355" s="52"/>
      <c r="L355" s="17"/>
      <c r="M355" s="12"/>
    </row>
    <row r="356" spans="1:13" s="54" customFormat="1">
      <c r="A356" s="12"/>
      <c r="C356" s="12"/>
      <c r="D356" s="12"/>
      <c r="E356" s="12"/>
      <c r="F356" s="58"/>
      <c r="G356" s="58"/>
      <c r="H356" s="58"/>
      <c r="I356" s="58"/>
      <c r="J356" s="58"/>
      <c r="K356" s="52"/>
      <c r="L356" s="17"/>
      <c r="M356" s="12"/>
    </row>
    <row r="357" spans="1:13" s="54" customFormat="1">
      <c r="A357" s="12"/>
      <c r="C357" s="12"/>
      <c r="D357" s="12"/>
      <c r="E357" s="12"/>
      <c r="F357" s="58"/>
      <c r="G357" s="58"/>
      <c r="H357" s="58"/>
      <c r="I357" s="58"/>
      <c r="J357" s="58"/>
      <c r="K357" s="52"/>
      <c r="L357" s="17"/>
      <c r="M357" s="12"/>
    </row>
    <row r="358" spans="1:13" s="54" customFormat="1">
      <c r="A358" s="12"/>
      <c r="C358" s="12"/>
      <c r="D358" s="12"/>
      <c r="E358" s="12"/>
      <c r="F358" s="58"/>
      <c r="G358" s="58"/>
      <c r="H358" s="58"/>
      <c r="I358" s="58"/>
      <c r="J358" s="58"/>
      <c r="K358" s="52"/>
      <c r="L358" s="17"/>
      <c r="M358" s="12"/>
    </row>
    <row r="359" spans="1:13" s="54" customFormat="1">
      <c r="A359" s="12"/>
      <c r="C359" s="12"/>
      <c r="D359" s="12"/>
      <c r="E359" s="12"/>
      <c r="F359" s="58"/>
      <c r="G359" s="58"/>
      <c r="H359" s="58"/>
      <c r="I359" s="58"/>
      <c r="J359" s="58"/>
      <c r="K359" s="52"/>
      <c r="L359" s="17"/>
      <c r="M359" s="12"/>
    </row>
    <row r="360" spans="1:13" s="54" customFormat="1">
      <c r="A360" s="12"/>
      <c r="C360" s="12"/>
      <c r="D360" s="12"/>
      <c r="E360" s="12"/>
      <c r="F360" s="58"/>
      <c r="G360" s="58"/>
      <c r="H360" s="58"/>
      <c r="I360" s="58"/>
      <c r="J360" s="58"/>
      <c r="K360" s="52"/>
      <c r="L360" s="17"/>
      <c r="M360" s="12"/>
    </row>
    <row r="361" spans="1:13" s="54" customFormat="1">
      <c r="A361" s="12"/>
      <c r="C361" s="12"/>
      <c r="D361" s="12"/>
      <c r="E361" s="12"/>
      <c r="F361" s="58"/>
      <c r="G361" s="58"/>
      <c r="H361" s="58"/>
      <c r="I361" s="58"/>
      <c r="J361" s="58"/>
      <c r="K361" s="52"/>
      <c r="L361" s="17"/>
      <c r="M361" s="12"/>
    </row>
    <row r="362" spans="1:13" s="54" customFormat="1">
      <c r="A362" s="12"/>
      <c r="C362" s="12"/>
      <c r="D362" s="12"/>
      <c r="E362" s="12"/>
      <c r="F362" s="58"/>
      <c r="G362" s="58"/>
      <c r="H362" s="58"/>
      <c r="I362" s="58"/>
      <c r="J362" s="58"/>
      <c r="K362" s="52"/>
      <c r="L362" s="17"/>
      <c r="M362" s="12"/>
    </row>
    <row r="363" spans="1:13" s="54" customFormat="1">
      <c r="A363" s="12"/>
      <c r="C363" s="12"/>
      <c r="D363" s="12"/>
      <c r="E363" s="12"/>
      <c r="F363" s="58"/>
      <c r="G363" s="58"/>
      <c r="H363" s="58"/>
      <c r="I363" s="58"/>
      <c r="J363" s="58"/>
      <c r="K363" s="52"/>
      <c r="L363" s="17"/>
      <c r="M363" s="12"/>
    </row>
    <row r="364" spans="1:13" s="54" customFormat="1">
      <c r="A364" s="12"/>
      <c r="C364" s="12"/>
      <c r="D364" s="12"/>
      <c r="E364" s="12"/>
      <c r="F364" s="58"/>
      <c r="G364" s="58"/>
      <c r="H364" s="58"/>
      <c r="I364" s="58"/>
      <c r="J364" s="58"/>
      <c r="K364" s="52"/>
      <c r="L364" s="17"/>
      <c r="M364" s="12"/>
    </row>
    <row r="365" spans="1:13" s="54" customFormat="1">
      <c r="A365" s="12"/>
      <c r="C365" s="12"/>
      <c r="D365" s="12"/>
      <c r="E365" s="12"/>
      <c r="F365" s="58"/>
      <c r="G365" s="58"/>
      <c r="H365" s="58"/>
      <c r="I365" s="58"/>
      <c r="J365" s="58"/>
      <c r="K365" s="52"/>
      <c r="L365" s="17"/>
      <c r="M365" s="12"/>
    </row>
    <row r="366" spans="1:13" s="54" customFormat="1">
      <c r="A366" s="12"/>
      <c r="C366" s="12"/>
      <c r="D366" s="12"/>
      <c r="E366" s="12"/>
      <c r="F366" s="58"/>
      <c r="G366" s="58"/>
      <c r="H366" s="58"/>
      <c r="I366" s="58"/>
      <c r="J366" s="58"/>
      <c r="K366" s="52"/>
      <c r="L366" s="17"/>
      <c r="M366" s="12"/>
    </row>
    <row r="367" spans="1:13" s="54" customFormat="1">
      <c r="A367" s="12"/>
      <c r="C367" s="12"/>
      <c r="D367" s="12"/>
      <c r="E367" s="12"/>
      <c r="F367" s="58"/>
      <c r="G367" s="58"/>
      <c r="H367" s="58"/>
      <c r="I367" s="58"/>
      <c r="J367" s="58"/>
      <c r="K367" s="52"/>
      <c r="L367" s="17"/>
      <c r="M367" s="12"/>
    </row>
    <row r="368" spans="1:13" s="54" customFormat="1">
      <c r="A368" s="12"/>
      <c r="C368" s="12"/>
      <c r="D368" s="12"/>
      <c r="E368" s="12"/>
      <c r="F368" s="58"/>
      <c r="G368" s="58"/>
      <c r="H368" s="58"/>
      <c r="I368" s="58"/>
      <c r="J368" s="58"/>
      <c r="K368" s="52"/>
      <c r="L368" s="17"/>
      <c r="M368" s="12"/>
    </row>
    <row r="369" spans="1:13" s="54" customFormat="1">
      <c r="A369" s="12"/>
      <c r="C369" s="12"/>
      <c r="D369" s="12"/>
      <c r="E369" s="12"/>
      <c r="F369" s="58"/>
      <c r="G369" s="58"/>
      <c r="H369" s="58"/>
      <c r="I369" s="58"/>
      <c r="J369" s="58"/>
      <c r="K369" s="52"/>
      <c r="L369" s="17"/>
      <c r="M369" s="12"/>
    </row>
    <row r="370" spans="1:13" s="54" customFormat="1">
      <c r="A370" s="12"/>
      <c r="C370" s="12"/>
      <c r="D370" s="12"/>
      <c r="E370" s="12"/>
      <c r="F370" s="58"/>
      <c r="G370" s="58"/>
      <c r="H370" s="58"/>
      <c r="I370" s="58"/>
      <c r="J370" s="58"/>
      <c r="K370" s="52"/>
      <c r="L370" s="17"/>
      <c r="M370" s="12"/>
    </row>
    <row r="371" spans="1:13" s="54" customFormat="1">
      <c r="A371" s="12"/>
      <c r="C371" s="12"/>
      <c r="D371" s="12"/>
      <c r="E371" s="12"/>
      <c r="F371" s="58"/>
      <c r="G371" s="58"/>
      <c r="H371" s="58"/>
      <c r="I371" s="58"/>
      <c r="J371" s="58"/>
      <c r="K371" s="52"/>
      <c r="L371" s="17"/>
      <c r="M371" s="12"/>
    </row>
    <row r="372" spans="1:13" s="54" customFormat="1">
      <c r="A372" s="12"/>
      <c r="C372" s="12"/>
      <c r="D372" s="12"/>
      <c r="E372" s="12"/>
      <c r="F372" s="58"/>
      <c r="G372" s="58"/>
      <c r="H372" s="58"/>
      <c r="I372" s="58"/>
      <c r="J372" s="58"/>
      <c r="K372" s="52"/>
      <c r="L372" s="17"/>
      <c r="M372" s="12"/>
    </row>
    <row r="373" spans="1:13" s="54" customFormat="1">
      <c r="A373" s="12"/>
      <c r="C373" s="12"/>
      <c r="D373" s="12"/>
      <c r="E373" s="12"/>
      <c r="F373" s="58"/>
      <c r="G373" s="58"/>
      <c r="H373" s="58"/>
      <c r="I373" s="58"/>
      <c r="J373" s="58"/>
      <c r="K373" s="52"/>
      <c r="L373" s="17"/>
      <c r="M373" s="12"/>
    </row>
    <row r="374" spans="1:13" s="54" customFormat="1">
      <c r="A374" s="12"/>
      <c r="C374" s="12"/>
      <c r="D374" s="12"/>
      <c r="E374" s="12"/>
      <c r="F374" s="58"/>
      <c r="G374" s="58"/>
      <c r="H374" s="58"/>
      <c r="I374" s="58"/>
      <c r="J374" s="58"/>
      <c r="K374" s="52"/>
      <c r="L374" s="17"/>
      <c r="M374" s="12"/>
    </row>
    <row r="375" spans="1:13" s="54" customFormat="1">
      <c r="A375" s="12"/>
      <c r="C375" s="12"/>
      <c r="D375" s="12"/>
      <c r="E375" s="12"/>
      <c r="F375" s="58"/>
      <c r="G375" s="58"/>
      <c r="H375" s="58"/>
      <c r="I375" s="58"/>
      <c r="J375" s="58"/>
      <c r="K375" s="52"/>
      <c r="L375" s="17"/>
      <c r="M375" s="12"/>
    </row>
    <row r="376" spans="1:13" s="54" customFormat="1">
      <c r="A376" s="12"/>
      <c r="C376" s="12"/>
      <c r="D376" s="12"/>
      <c r="E376" s="12"/>
      <c r="F376" s="58"/>
      <c r="G376" s="58"/>
      <c r="H376" s="58"/>
      <c r="I376" s="58"/>
      <c r="J376" s="58"/>
      <c r="K376" s="52"/>
      <c r="L376" s="17"/>
      <c r="M376" s="12"/>
    </row>
    <row r="377" spans="1:13" s="54" customFormat="1">
      <c r="A377" s="12"/>
      <c r="C377" s="12"/>
      <c r="D377" s="12"/>
      <c r="E377" s="12"/>
      <c r="F377" s="58"/>
      <c r="G377" s="58"/>
      <c r="H377" s="58"/>
      <c r="I377" s="58"/>
      <c r="J377" s="58"/>
      <c r="K377" s="52"/>
      <c r="L377" s="17"/>
      <c r="M377" s="12"/>
    </row>
    <row r="378" spans="1:13" s="54" customFormat="1">
      <c r="A378" s="12"/>
      <c r="C378" s="12"/>
      <c r="D378" s="12"/>
      <c r="E378" s="12"/>
      <c r="F378" s="58"/>
      <c r="G378" s="58"/>
      <c r="H378" s="58"/>
      <c r="I378" s="58"/>
      <c r="J378" s="58"/>
      <c r="K378" s="52"/>
      <c r="L378" s="17"/>
      <c r="M378" s="12"/>
    </row>
    <row r="379" spans="1:13" s="54" customFormat="1">
      <c r="A379" s="12"/>
      <c r="C379" s="12"/>
      <c r="D379" s="12"/>
      <c r="E379" s="12"/>
      <c r="F379" s="58"/>
      <c r="G379" s="58"/>
      <c r="H379" s="58"/>
      <c r="I379" s="58"/>
      <c r="J379" s="58"/>
      <c r="K379" s="52"/>
      <c r="L379" s="17"/>
      <c r="M379" s="12"/>
    </row>
    <row r="380" spans="1:13" s="54" customFormat="1">
      <c r="A380" s="12"/>
      <c r="C380" s="12"/>
      <c r="D380" s="12"/>
      <c r="E380" s="12"/>
      <c r="F380" s="58"/>
      <c r="G380" s="58"/>
      <c r="H380" s="58"/>
      <c r="I380" s="58"/>
      <c r="J380" s="58"/>
      <c r="K380" s="52"/>
      <c r="L380" s="17"/>
      <c r="M380" s="12"/>
    </row>
    <row r="381" spans="1:13" s="54" customFormat="1">
      <c r="A381" s="12"/>
      <c r="C381" s="12"/>
      <c r="D381" s="12"/>
      <c r="E381" s="12"/>
      <c r="F381" s="58"/>
      <c r="G381" s="58"/>
      <c r="H381" s="58"/>
      <c r="I381" s="58"/>
      <c r="J381" s="58"/>
      <c r="K381" s="52"/>
      <c r="L381" s="17"/>
      <c r="M381" s="12"/>
    </row>
    <row r="382" spans="1:13" s="54" customFormat="1">
      <c r="A382" s="12"/>
      <c r="C382" s="12"/>
      <c r="D382" s="12"/>
      <c r="E382" s="12"/>
      <c r="F382" s="58"/>
      <c r="G382" s="58"/>
      <c r="H382" s="58"/>
      <c r="I382" s="58"/>
      <c r="J382" s="58"/>
      <c r="K382" s="52"/>
      <c r="L382" s="17"/>
      <c r="M382" s="12"/>
    </row>
    <row r="383" spans="1:13" s="54" customFormat="1">
      <c r="A383" s="12"/>
      <c r="C383" s="12"/>
      <c r="D383" s="12"/>
      <c r="E383" s="12"/>
      <c r="F383" s="58"/>
      <c r="G383" s="58"/>
      <c r="H383" s="58"/>
      <c r="I383" s="58"/>
      <c r="J383" s="58"/>
      <c r="K383" s="52"/>
      <c r="L383" s="17"/>
      <c r="M383" s="12"/>
    </row>
    <row r="384" spans="1:13" s="54" customFormat="1">
      <c r="A384" s="12"/>
      <c r="C384" s="12"/>
      <c r="D384" s="12"/>
      <c r="E384" s="12"/>
      <c r="F384" s="58"/>
      <c r="G384" s="58"/>
      <c r="H384" s="58"/>
      <c r="I384" s="58"/>
      <c r="J384" s="58"/>
      <c r="K384" s="52"/>
      <c r="L384" s="17"/>
      <c r="M384" s="12"/>
    </row>
    <row r="385" spans="1:13" s="54" customFormat="1">
      <c r="A385" s="12"/>
      <c r="C385" s="12"/>
      <c r="D385" s="12"/>
      <c r="E385" s="12"/>
      <c r="F385" s="58"/>
      <c r="G385" s="58"/>
      <c r="H385" s="58"/>
      <c r="I385" s="58"/>
      <c r="J385" s="58"/>
      <c r="K385" s="52"/>
      <c r="L385" s="17"/>
      <c r="M385" s="12"/>
    </row>
    <row r="386" spans="1:13" s="54" customFormat="1">
      <c r="A386" s="12"/>
      <c r="C386" s="12"/>
      <c r="D386" s="12"/>
      <c r="E386" s="12"/>
      <c r="F386" s="58"/>
      <c r="G386" s="58"/>
      <c r="H386" s="58"/>
      <c r="I386" s="58"/>
      <c r="J386" s="58"/>
      <c r="K386" s="52"/>
      <c r="L386" s="17"/>
      <c r="M386" s="12"/>
    </row>
    <row r="387" spans="1:13" s="54" customFormat="1">
      <c r="A387" s="12"/>
      <c r="C387" s="12"/>
      <c r="D387" s="12"/>
      <c r="E387" s="12"/>
      <c r="F387" s="58"/>
      <c r="G387" s="58"/>
      <c r="H387" s="58"/>
      <c r="I387" s="58"/>
      <c r="J387" s="58"/>
      <c r="K387" s="52"/>
      <c r="L387" s="17"/>
      <c r="M387" s="12"/>
    </row>
    <row r="388" spans="1:13" s="54" customFormat="1">
      <c r="A388" s="12"/>
      <c r="C388" s="12"/>
      <c r="D388" s="12"/>
      <c r="E388" s="12"/>
      <c r="F388" s="58"/>
      <c r="G388" s="58"/>
      <c r="H388" s="58"/>
      <c r="I388" s="58"/>
      <c r="J388" s="58"/>
      <c r="K388" s="52"/>
      <c r="L388" s="17"/>
      <c r="M388" s="12"/>
    </row>
    <row r="389" spans="1:13" s="54" customFormat="1">
      <c r="A389" s="12"/>
      <c r="C389" s="12"/>
      <c r="D389" s="12"/>
      <c r="E389" s="12"/>
      <c r="F389" s="58"/>
      <c r="G389" s="58"/>
      <c r="H389" s="58"/>
      <c r="I389" s="58"/>
      <c r="J389" s="58"/>
      <c r="K389" s="52"/>
      <c r="L389" s="17"/>
      <c r="M389" s="12"/>
    </row>
    <row r="390" spans="1:13" s="54" customFormat="1">
      <c r="A390" s="12"/>
      <c r="C390" s="12"/>
      <c r="D390" s="12"/>
      <c r="E390" s="12"/>
      <c r="F390" s="58"/>
      <c r="G390" s="58"/>
      <c r="H390" s="58"/>
      <c r="I390" s="58"/>
      <c r="J390" s="58"/>
      <c r="K390" s="52"/>
      <c r="L390" s="17"/>
      <c r="M390" s="12"/>
    </row>
    <row r="391" spans="1:13" s="54" customFormat="1">
      <c r="A391" s="12"/>
      <c r="C391" s="12"/>
      <c r="D391" s="12"/>
      <c r="E391" s="12"/>
      <c r="F391" s="58"/>
      <c r="G391" s="58"/>
      <c r="H391" s="58"/>
      <c r="I391" s="58"/>
      <c r="J391" s="58"/>
      <c r="K391" s="52"/>
      <c r="L391" s="17"/>
      <c r="M391" s="12"/>
    </row>
    <row r="392" spans="1:13" s="54" customFormat="1">
      <c r="A392" s="12"/>
      <c r="C392" s="12"/>
      <c r="D392" s="12"/>
      <c r="E392" s="12"/>
      <c r="F392" s="58"/>
      <c r="G392" s="58"/>
      <c r="H392" s="58"/>
      <c r="I392" s="58"/>
      <c r="J392" s="58"/>
      <c r="K392" s="52"/>
      <c r="L392" s="17"/>
      <c r="M392" s="12"/>
    </row>
    <row r="393" spans="1:13" s="54" customFormat="1">
      <c r="A393" s="12"/>
      <c r="C393" s="12"/>
      <c r="D393" s="12"/>
      <c r="E393" s="12"/>
      <c r="F393" s="58"/>
      <c r="G393" s="58"/>
      <c r="H393" s="58"/>
      <c r="I393" s="58"/>
      <c r="J393" s="58"/>
      <c r="K393" s="52"/>
      <c r="L393" s="17"/>
      <c r="M393" s="12"/>
    </row>
    <row r="394" spans="1:13" s="54" customFormat="1">
      <c r="A394" s="12"/>
      <c r="C394" s="12"/>
      <c r="D394" s="12"/>
      <c r="E394" s="12"/>
      <c r="F394" s="58"/>
      <c r="G394" s="58"/>
      <c r="H394" s="58"/>
      <c r="I394" s="58"/>
      <c r="J394" s="58"/>
      <c r="K394" s="52"/>
      <c r="L394" s="17"/>
      <c r="M394" s="12"/>
    </row>
    <row r="395" spans="1:13" s="54" customFormat="1">
      <c r="A395" s="12"/>
      <c r="C395" s="12"/>
      <c r="D395" s="12"/>
      <c r="E395" s="12"/>
      <c r="F395" s="58"/>
      <c r="G395" s="58"/>
      <c r="H395" s="58"/>
      <c r="I395" s="58"/>
      <c r="J395" s="58"/>
      <c r="K395" s="52"/>
      <c r="L395" s="17"/>
      <c r="M395" s="12"/>
    </row>
    <row r="396" spans="1:13" s="54" customFormat="1">
      <c r="A396" s="12"/>
      <c r="C396" s="12"/>
      <c r="D396" s="12"/>
      <c r="E396" s="12"/>
      <c r="F396" s="58"/>
      <c r="G396" s="58"/>
      <c r="H396" s="58"/>
      <c r="I396" s="58"/>
      <c r="J396" s="58"/>
      <c r="K396" s="52"/>
      <c r="L396" s="17"/>
      <c r="M396" s="12"/>
    </row>
    <row r="397" spans="1:13" s="54" customFormat="1">
      <c r="A397" s="12"/>
      <c r="C397" s="12"/>
      <c r="D397" s="12"/>
      <c r="E397" s="12"/>
      <c r="F397" s="58"/>
      <c r="G397" s="58"/>
      <c r="H397" s="58"/>
      <c r="I397" s="58"/>
      <c r="J397" s="58"/>
      <c r="K397" s="52"/>
      <c r="L397" s="17"/>
      <c r="M397" s="12"/>
    </row>
    <row r="398" spans="1:13" s="54" customFormat="1">
      <c r="A398" s="12"/>
      <c r="C398" s="12"/>
      <c r="D398" s="12"/>
      <c r="E398" s="12"/>
      <c r="F398" s="58"/>
      <c r="G398" s="58"/>
      <c r="H398" s="58"/>
      <c r="I398" s="58"/>
      <c r="J398" s="58"/>
      <c r="K398" s="52"/>
      <c r="L398" s="17"/>
      <c r="M398" s="12"/>
    </row>
    <row r="399" spans="1:13" s="54" customFormat="1">
      <c r="A399" s="12"/>
      <c r="C399" s="12"/>
      <c r="D399" s="12"/>
      <c r="E399" s="12"/>
      <c r="F399" s="58"/>
      <c r="G399" s="58"/>
      <c r="H399" s="58"/>
      <c r="I399" s="58"/>
      <c r="J399" s="58"/>
      <c r="K399" s="52"/>
      <c r="L399" s="17"/>
      <c r="M399" s="12"/>
    </row>
    <row r="400" spans="1:13">
      <c r="F400" s="6"/>
      <c r="G400" s="6"/>
      <c r="H400" s="6"/>
      <c r="I400" s="6"/>
      <c r="J400" s="6"/>
      <c r="K400" s="8"/>
    </row>
    <row r="401" spans="6:11">
      <c r="F401" s="6"/>
      <c r="G401" s="6"/>
      <c r="H401" s="6"/>
      <c r="I401" s="6"/>
      <c r="J401" s="6"/>
      <c r="K401" s="8"/>
    </row>
  </sheetData>
  <sheetProtection algorithmName="SHA-512" hashValue="v66DoSYMjIpzUeB+rFj+sVCK8TNuRZRq7mfyr22ccnQMa0B1IKLlqkzECEwLWv31l8FQR8SrktnL3+fhcTvZuw==" saltValue="gGYLAM04JsnhcaLUZRSbpg==" spinCount="100000" sheet="1" objects="1" scenarios="1"/>
  <sortState xmlns:xlrd2="http://schemas.microsoft.com/office/spreadsheetml/2017/richdata2" ref="A190:N227">
    <sortCondition ref="B190:B227"/>
  </sortState>
  <mergeCells count="6">
    <mergeCell ref="A304:I304"/>
    <mergeCell ref="A308:M308"/>
    <mergeCell ref="A310:M310"/>
    <mergeCell ref="A306:K306"/>
    <mergeCell ref="A312:I312"/>
    <mergeCell ref="A305:K305"/>
  </mergeCells>
  <printOptions horizontalCentered="1"/>
  <pageMargins left="0.23622047244094491" right="0.23622047244094491" top="0.74803149606299213" bottom="0.74803149606299213" header="0.31496062992125984" footer="0.31496062992125984"/>
  <pageSetup paperSize="8" scale="90" orientation="landscape" r:id="rId1"/>
  <headerFooter alignWithMargins="0">
    <oddFooter>Page &amp;P of &amp;N</oddFooter>
  </headerFooter>
  <rowBreaks count="4" manualBreakCount="4">
    <brk id="40" max="8" man="1"/>
    <brk id="113" max="8" man="1"/>
    <brk id="165" max="8" man="1"/>
    <brk id="24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BJ610"/>
  <sheetViews>
    <sheetView showGridLines="0" zoomScaleNormal="100" workbookViewId="0">
      <selection activeCell="G18" sqref="G18"/>
    </sheetView>
  </sheetViews>
  <sheetFormatPr defaultColWidth="9.140625" defaultRowHeight="12.75"/>
  <cols>
    <col min="1" max="1" width="14" style="2" customWidth="1"/>
    <col min="2" max="2" width="65.28515625" style="4" bestFit="1" customWidth="1"/>
    <col min="3" max="3" width="33.85546875" style="7" bestFit="1" customWidth="1"/>
    <col min="4" max="4" width="6.85546875" style="2" bestFit="1" customWidth="1"/>
    <col min="5" max="5" width="11.5703125" style="2" bestFit="1" customWidth="1"/>
    <col min="6" max="6" width="22.140625" style="10" bestFit="1" customWidth="1"/>
    <col min="7" max="7" width="10.85546875" style="52" bestFit="1" customWidth="1"/>
    <col min="8" max="8" width="6.5703125" style="12" bestFit="1" customWidth="1"/>
    <col min="9" max="9" width="13.7109375" style="12" customWidth="1"/>
    <col min="10" max="10" width="2.5703125" style="54" customWidth="1"/>
    <col min="11" max="11" width="9.140625" style="54"/>
    <col min="12" max="12" width="2.42578125" style="54" customWidth="1"/>
    <col min="13" max="62" width="9.140625" style="54"/>
    <col min="63" max="16384" width="9.140625" style="4"/>
  </cols>
  <sheetData>
    <row r="1" spans="1:62" ht="28.5" customHeight="1">
      <c r="A1" s="695" t="s">
        <v>1934</v>
      </c>
      <c r="B1" s="54"/>
      <c r="C1" s="21"/>
      <c r="D1" s="12"/>
      <c r="E1" s="12"/>
      <c r="F1" s="13"/>
    </row>
    <row r="2" spans="1:62" ht="18">
      <c r="A2" s="391" t="s">
        <v>610</v>
      </c>
      <c r="B2" s="12"/>
      <c r="C2" s="21"/>
      <c r="D2" s="12"/>
      <c r="E2" s="12"/>
      <c r="F2" s="19"/>
      <c r="H2" s="21"/>
      <c r="I2" s="21"/>
    </row>
    <row r="3" spans="1:62" ht="18">
      <c r="A3" s="391" t="s">
        <v>611</v>
      </c>
      <c r="B3" s="54"/>
      <c r="C3" s="21"/>
      <c r="D3" s="12"/>
      <c r="E3" s="12"/>
      <c r="F3" s="13"/>
      <c r="H3" s="44"/>
      <c r="I3" s="44"/>
      <c r="K3" s="33"/>
      <c r="L3" s="33"/>
    </row>
    <row r="4" spans="1:62" s="77" customFormat="1" ht="15.75">
      <c r="A4" s="62" t="s">
        <v>541</v>
      </c>
      <c r="B4" s="71"/>
      <c r="C4" s="115"/>
      <c r="D4" s="63"/>
      <c r="E4" s="63"/>
      <c r="F4" s="73"/>
      <c r="G4" s="80"/>
      <c r="H4" s="76"/>
      <c r="I4" s="76"/>
      <c r="J4" s="71"/>
      <c r="K4" s="68"/>
      <c r="L4" s="68"/>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row>
    <row r="5" spans="1:62" ht="25.5">
      <c r="A5" s="635" t="s">
        <v>532</v>
      </c>
      <c r="B5" s="636" t="s">
        <v>602</v>
      </c>
      <c r="C5" s="637" t="s">
        <v>557</v>
      </c>
      <c r="D5" s="638" t="s">
        <v>600</v>
      </c>
      <c r="E5" s="638" t="s">
        <v>599</v>
      </c>
      <c r="F5" s="638" t="s">
        <v>597</v>
      </c>
      <c r="G5" s="639" t="s">
        <v>746</v>
      </c>
      <c r="H5" s="44"/>
      <c r="I5" s="44"/>
      <c r="K5" s="33"/>
      <c r="L5" s="33"/>
    </row>
    <row r="6" spans="1:62" ht="13.5" customHeight="1">
      <c r="A6" s="264"/>
      <c r="B6" s="352" t="s">
        <v>767</v>
      </c>
      <c r="C6" s="177"/>
      <c r="D6" s="178"/>
      <c r="E6" s="178"/>
      <c r="F6" s="178"/>
      <c r="G6" s="226"/>
      <c r="H6" s="44"/>
      <c r="I6" s="44"/>
      <c r="K6" s="33"/>
      <c r="L6" s="33"/>
    </row>
    <row r="7" spans="1:62" ht="13.5" customHeight="1">
      <c r="A7" s="228" t="s">
        <v>769</v>
      </c>
      <c r="B7" s="174" t="s">
        <v>781</v>
      </c>
      <c r="C7" s="207" t="s">
        <v>553</v>
      </c>
      <c r="D7" s="205">
        <v>1</v>
      </c>
      <c r="E7" s="204" t="s">
        <v>522</v>
      </c>
      <c r="F7" s="204" t="s">
        <v>522</v>
      </c>
      <c r="G7" s="224">
        <v>2.7000000000000001E-3</v>
      </c>
      <c r="H7" s="44"/>
      <c r="I7" s="44"/>
      <c r="K7" s="33"/>
      <c r="L7" s="33"/>
    </row>
    <row r="8" spans="1:62" ht="13.5" customHeight="1">
      <c r="A8" s="228" t="s">
        <v>768</v>
      </c>
      <c r="B8" s="174" t="s">
        <v>780</v>
      </c>
      <c r="C8" s="207" t="s">
        <v>553</v>
      </c>
      <c r="D8" s="205">
        <v>1</v>
      </c>
      <c r="E8" s="204" t="s">
        <v>522</v>
      </c>
      <c r="F8" s="204" t="s">
        <v>522</v>
      </c>
      <c r="G8" s="224">
        <v>2.7000000000000001E-3</v>
      </c>
      <c r="H8" s="44"/>
      <c r="I8" s="44"/>
      <c r="K8" s="33"/>
      <c r="L8" s="33"/>
    </row>
    <row r="9" spans="1:62" ht="13.5" customHeight="1">
      <c r="A9" s="171" t="s">
        <v>770</v>
      </c>
      <c r="B9" s="172" t="s">
        <v>782</v>
      </c>
      <c r="C9" s="207" t="s">
        <v>553</v>
      </c>
      <c r="D9" s="206">
        <v>1</v>
      </c>
      <c r="E9" s="204" t="s">
        <v>522</v>
      </c>
      <c r="F9" s="204" t="s">
        <v>522</v>
      </c>
      <c r="G9" s="224">
        <v>2.7000000000000001E-3</v>
      </c>
      <c r="H9" s="44"/>
      <c r="I9" s="44"/>
      <c r="K9" s="33"/>
      <c r="L9" s="33"/>
    </row>
    <row r="10" spans="1:62" ht="13.5" customHeight="1">
      <c r="A10" s="176" t="s">
        <v>771</v>
      </c>
      <c r="B10" s="174" t="s">
        <v>783</v>
      </c>
      <c r="C10" s="7" t="s">
        <v>553</v>
      </c>
      <c r="D10" s="205">
        <v>1</v>
      </c>
      <c r="E10" s="204" t="s">
        <v>522</v>
      </c>
      <c r="F10" s="204" t="s">
        <v>522</v>
      </c>
      <c r="G10" s="224">
        <v>2.7000000000000001E-3</v>
      </c>
      <c r="H10" s="44"/>
      <c r="I10" s="44"/>
      <c r="K10" s="33"/>
      <c r="L10" s="33"/>
    </row>
    <row r="11" spans="1:62" ht="13.5" customHeight="1">
      <c r="A11" s="210"/>
      <c r="B11" s="209" t="s">
        <v>19</v>
      </c>
      <c r="C11" s="218"/>
      <c r="D11" s="67"/>
      <c r="E11" s="236"/>
      <c r="F11" s="236"/>
      <c r="G11" s="223"/>
      <c r="H11" s="44"/>
      <c r="I11" s="44"/>
      <c r="K11" s="33"/>
      <c r="L11" s="33"/>
    </row>
    <row r="12" spans="1:62" ht="13.5" customHeight="1">
      <c r="A12" s="258" t="s">
        <v>764</v>
      </c>
      <c r="B12" s="259" t="s">
        <v>765</v>
      </c>
      <c r="C12" s="235" t="s">
        <v>553</v>
      </c>
      <c r="D12" s="119">
        <v>0.3</v>
      </c>
      <c r="E12" s="204" t="s">
        <v>522</v>
      </c>
      <c r="F12" s="204" t="s">
        <v>522</v>
      </c>
      <c r="G12" s="224">
        <v>7.000000000000001E-4</v>
      </c>
      <c r="H12" s="44"/>
      <c r="I12" s="44"/>
      <c r="K12" s="33"/>
      <c r="L12" s="33"/>
    </row>
    <row r="13" spans="1:62" ht="13.5" customHeight="1">
      <c r="A13" s="210"/>
      <c r="B13" s="209" t="s">
        <v>533</v>
      </c>
      <c r="C13" s="83"/>
      <c r="D13" s="203"/>
      <c r="E13" s="208"/>
      <c r="F13" s="208"/>
      <c r="G13" s="223"/>
      <c r="H13" s="44"/>
      <c r="I13" s="44"/>
      <c r="K13" s="33"/>
      <c r="L13" s="33"/>
    </row>
    <row r="14" spans="1:62" s="77" customFormat="1" ht="13.5" customHeight="1">
      <c r="A14" s="171" t="s">
        <v>885</v>
      </c>
      <c r="B14" s="272" t="s">
        <v>886</v>
      </c>
      <c r="C14" s="215" t="s">
        <v>553</v>
      </c>
      <c r="D14" s="216">
        <v>0.3</v>
      </c>
      <c r="E14" s="249" t="s">
        <v>522</v>
      </c>
      <c r="F14" s="217" t="s">
        <v>522</v>
      </c>
      <c r="G14" s="224">
        <v>2.2000000000000001E-3</v>
      </c>
      <c r="H14" s="76"/>
      <c r="I14" s="76"/>
      <c r="J14" s="71"/>
      <c r="K14" s="68"/>
      <c r="L14" s="68"/>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row>
    <row r="15" spans="1:62" s="77" customFormat="1" ht="13.5" customHeight="1">
      <c r="A15" s="146" t="s">
        <v>1467</v>
      </c>
      <c r="B15" s="259" t="s">
        <v>1468</v>
      </c>
      <c r="C15" s="215" t="s">
        <v>553</v>
      </c>
      <c r="D15" s="216">
        <v>0.3</v>
      </c>
      <c r="E15" s="132" t="s">
        <v>522</v>
      </c>
      <c r="F15" s="188" t="s">
        <v>522</v>
      </c>
      <c r="G15" s="224">
        <v>2.2000000000000001E-3</v>
      </c>
      <c r="H15" s="76"/>
      <c r="I15" s="76"/>
      <c r="J15" s="71"/>
      <c r="K15" s="68"/>
      <c r="L15" s="68"/>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row>
    <row r="16" spans="1:62" s="77" customFormat="1" ht="13.5" customHeight="1">
      <c r="A16" s="747" t="s">
        <v>1612</v>
      </c>
      <c r="B16" s="748" t="s">
        <v>1613</v>
      </c>
      <c r="C16" s="215" t="s">
        <v>553</v>
      </c>
      <c r="D16" s="216">
        <v>0.3</v>
      </c>
      <c r="E16" s="132" t="s">
        <v>522</v>
      </c>
      <c r="F16" s="188" t="s">
        <v>522</v>
      </c>
      <c r="G16" s="224">
        <v>3.5000000000000001E-3</v>
      </c>
      <c r="H16" s="76"/>
      <c r="I16" s="76"/>
      <c r="J16" s="71"/>
      <c r="K16" s="68"/>
      <c r="L16" s="68"/>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row>
    <row r="17" spans="1:62" s="77" customFormat="1" ht="13.5" customHeight="1">
      <c r="A17" s="247" t="s">
        <v>766</v>
      </c>
      <c r="B17" s="248" t="s">
        <v>1898</v>
      </c>
      <c r="C17" s="215" t="s">
        <v>553</v>
      </c>
      <c r="D17" s="216">
        <v>0.3</v>
      </c>
      <c r="E17" s="249" t="s">
        <v>522</v>
      </c>
      <c r="F17" s="217" t="s">
        <v>522</v>
      </c>
      <c r="G17" s="224">
        <v>1E-3</v>
      </c>
      <c r="H17" s="76"/>
      <c r="I17" s="76"/>
      <c r="J17" s="71"/>
      <c r="K17" s="68"/>
      <c r="L17" s="68"/>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row>
    <row r="18" spans="1:62" s="77" customFormat="1" ht="13.5" customHeight="1">
      <c r="A18" s="146" t="s">
        <v>832</v>
      </c>
      <c r="B18" s="251" t="s">
        <v>833</v>
      </c>
      <c r="C18" s="215" t="s">
        <v>553</v>
      </c>
      <c r="D18" s="216">
        <v>0.3</v>
      </c>
      <c r="E18" s="132" t="s">
        <v>522</v>
      </c>
      <c r="F18" s="188" t="s">
        <v>522</v>
      </c>
      <c r="G18" s="224">
        <v>1.8E-3</v>
      </c>
      <c r="H18" s="76"/>
      <c r="I18" s="76"/>
      <c r="J18" s="71"/>
      <c r="K18" s="68"/>
      <c r="L18" s="68"/>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row>
    <row r="19" spans="1:62" s="77" customFormat="1" ht="13.5" customHeight="1">
      <c r="A19" s="146" t="s">
        <v>1596</v>
      </c>
      <c r="B19" s="251" t="s">
        <v>1597</v>
      </c>
      <c r="C19" s="215" t="s">
        <v>553</v>
      </c>
      <c r="D19" s="216">
        <v>0.3</v>
      </c>
      <c r="E19" s="132" t="s">
        <v>522</v>
      </c>
      <c r="F19" s="188" t="s">
        <v>522</v>
      </c>
      <c r="G19" s="224">
        <v>2.2000000000000001E-3</v>
      </c>
      <c r="H19" s="76"/>
      <c r="I19" s="76"/>
      <c r="J19" s="71"/>
      <c r="K19" s="68"/>
      <c r="L19" s="68"/>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row>
    <row r="20" spans="1:62" s="77" customFormat="1" ht="13.5" customHeight="1">
      <c r="A20" s="146" t="s">
        <v>1639</v>
      </c>
      <c r="B20" s="251" t="s">
        <v>1640</v>
      </c>
      <c r="C20" s="215" t="s">
        <v>553</v>
      </c>
      <c r="D20" s="216">
        <v>0.3</v>
      </c>
      <c r="E20" s="132" t="s">
        <v>522</v>
      </c>
      <c r="F20" s="188" t="s">
        <v>522</v>
      </c>
      <c r="G20" s="224">
        <v>2.8999999999999998E-3</v>
      </c>
      <c r="H20" s="76"/>
      <c r="I20" s="76"/>
      <c r="J20" s="71"/>
      <c r="K20" s="68"/>
      <c r="L20" s="68"/>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row>
    <row r="21" spans="1:62" s="77" customFormat="1" ht="13.5" customHeight="1">
      <c r="A21" s="211" t="s">
        <v>834</v>
      </c>
      <c r="B21" s="251" t="s">
        <v>835</v>
      </c>
      <c r="C21" s="215" t="s">
        <v>553</v>
      </c>
      <c r="D21" s="216">
        <v>0.3</v>
      </c>
      <c r="E21" s="144" t="s">
        <v>522</v>
      </c>
      <c r="F21" s="188" t="s">
        <v>522</v>
      </c>
      <c r="G21" s="224">
        <v>2E-3</v>
      </c>
      <c r="H21" s="168"/>
      <c r="I21" s="168"/>
      <c r="K21" s="169"/>
      <c r="L21" s="169"/>
    </row>
    <row r="22" spans="1:62" s="77" customFormat="1" ht="13.5" customHeight="1">
      <c r="A22" s="213" t="s">
        <v>473</v>
      </c>
      <c r="B22" s="214" t="s">
        <v>472</v>
      </c>
      <c r="C22" s="197" t="s">
        <v>553</v>
      </c>
      <c r="D22" s="202">
        <v>0.3</v>
      </c>
      <c r="E22" s="180" t="s">
        <v>522</v>
      </c>
      <c r="F22" s="199" t="s">
        <v>522</v>
      </c>
      <c r="G22" s="224">
        <v>1.9E-3</v>
      </c>
      <c r="H22" s="168"/>
      <c r="I22" s="168"/>
      <c r="K22" s="169"/>
      <c r="L22" s="169"/>
    </row>
    <row r="23" spans="1:62" s="77" customFormat="1" ht="13.5" customHeight="1">
      <c r="A23" s="213" t="s">
        <v>475</v>
      </c>
      <c r="B23" s="214" t="s">
        <v>474</v>
      </c>
      <c r="C23" s="197" t="s">
        <v>553</v>
      </c>
      <c r="D23" s="202">
        <v>0.3</v>
      </c>
      <c r="E23" s="221" t="s">
        <v>522</v>
      </c>
      <c r="F23" s="199" t="s">
        <v>522</v>
      </c>
      <c r="G23" s="224">
        <v>1.6000000000000001E-3</v>
      </c>
      <c r="H23" s="168"/>
      <c r="I23" s="168"/>
      <c r="K23" s="169"/>
      <c r="L23" s="169"/>
    </row>
    <row r="24" spans="1:62" s="54" customFormat="1" ht="13.5" customHeight="1">
      <c r="A24" s="210"/>
      <c r="B24" s="209" t="s">
        <v>569</v>
      </c>
      <c r="C24" s="177"/>
      <c r="D24" s="178"/>
      <c r="E24" s="208"/>
      <c r="F24" s="208"/>
      <c r="G24" s="225"/>
      <c r="H24" s="44"/>
      <c r="I24" s="44"/>
      <c r="K24" s="33"/>
      <c r="L24" s="33"/>
    </row>
    <row r="25" spans="1:62" s="54" customFormat="1" ht="13.5" customHeight="1">
      <c r="A25" s="747" t="s">
        <v>1308</v>
      </c>
      <c r="B25" s="748" t="s">
        <v>1309</v>
      </c>
      <c r="C25" s="215" t="s">
        <v>553</v>
      </c>
      <c r="D25" s="216">
        <v>0.3</v>
      </c>
      <c r="E25" s="132" t="s">
        <v>522</v>
      </c>
      <c r="F25" s="188" t="s">
        <v>522</v>
      </c>
      <c r="G25" s="224">
        <v>3.8999999999999998E-3</v>
      </c>
      <c r="H25" s="44"/>
      <c r="I25" s="44"/>
      <c r="K25" s="33"/>
      <c r="L25" s="33"/>
    </row>
    <row r="26" spans="1:62" s="54" customFormat="1" ht="13.5" customHeight="1">
      <c r="A26" s="213" t="s">
        <v>1469</v>
      </c>
      <c r="B26" s="219" t="s">
        <v>1470</v>
      </c>
      <c r="C26" s="34" t="s">
        <v>553</v>
      </c>
      <c r="D26" s="24">
        <v>0.3</v>
      </c>
      <c r="E26" s="22" t="s">
        <v>522</v>
      </c>
      <c r="F26" s="22" t="s">
        <v>522</v>
      </c>
      <c r="G26" s="224">
        <v>2.2000000000000001E-3</v>
      </c>
      <c r="H26" s="44"/>
      <c r="I26" s="44"/>
      <c r="K26" s="33"/>
      <c r="L26" s="33"/>
    </row>
    <row r="27" spans="1:62" s="54" customFormat="1" ht="13.5" customHeight="1">
      <c r="A27" s="213" t="s">
        <v>1561</v>
      </c>
      <c r="B27" s="219" t="s">
        <v>1562</v>
      </c>
      <c r="C27" s="34" t="s">
        <v>553</v>
      </c>
      <c r="D27" s="24">
        <v>0.3</v>
      </c>
      <c r="E27" s="22" t="s">
        <v>522</v>
      </c>
      <c r="F27" s="22" t="s">
        <v>522</v>
      </c>
      <c r="G27" s="224">
        <v>1.9E-3</v>
      </c>
      <c r="H27" s="44"/>
      <c r="I27" s="44"/>
      <c r="K27" s="33"/>
      <c r="L27" s="33"/>
    </row>
    <row r="28" spans="1:62" s="54" customFormat="1" ht="13.5" customHeight="1">
      <c r="A28" s="213" t="s">
        <v>566</v>
      </c>
      <c r="B28" s="219" t="s">
        <v>574</v>
      </c>
      <c r="C28" s="34" t="s">
        <v>553</v>
      </c>
      <c r="D28" s="24">
        <v>0.3</v>
      </c>
      <c r="E28" s="22" t="s">
        <v>522</v>
      </c>
      <c r="F28" s="22" t="s">
        <v>522</v>
      </c>
      <c r="G28" s="224">
        <v>2.5999999999999999E-3</v>
      </c>
      <c r="H28" s="44"/>
      <c r="I28" s="44"/>
      <c r="K28" s="33"/>
      <c r="L28" s="33"/>
    </row>
    <row r="29" spans="1:62" s="54" customFormat="1" ht="13.5" customHeight="1">
      <c r="A29" s="213" t="s">
        <v>1471</v>
      </c>
      <c r="B29" s="219" t="s">
        <v>1472</v>
      </c>
      <c r="C29" s="34" t="s">
        <v>553</v>
      </c>
      <c r="D29" s="24">
        <v>0.3</v>
      </c>
      <c r="E29" s="22" t="s">
        <v>522</v>
      </c>
      <c r="F29" s="22" t="s">
        <v>522</v>
      </c>
      <c r="G29" s="224">
        <v>5.5999999999999999E-3</v>
      </c>
      <c r="H29" s="44"/>
      <c r="I29" s="44"/>
      <c r="K29" s="33"/>
      <c r="L29" s="33"/>
    </row>
    <row r="30" spans="1:62" s="54" customFormat="1" ht="13.5" customHeight="1">
      <c r="A30" s="213" t="s">
        <v>1473</v>
      </c>
      <c r="B30" s="219" t="s">
        <v>1474</v>
      </c>
      <c r="C30" s="34" t="s">
        <v>553</v>
      </c>
      <c r="D30" s="24">
        <v>0.3</v>
      </c>
      <c r="E30" s="22" t="s">
        <v>522</v>
      </c>
      <c r="F30" s="22" t="s">
        <v>522</v>
      </c>
      <c r="G30" s="224">
        <v>5.1000000000000004E-3</v>
      </c>
      <c r="H30" s="44"/>
      <c r="I30" s="44"/>
      <c r="K30" s="33"/>
      <c r="L30" s="33"/>
    </row>
    <row r="31" spans="1:62" s="54" customFormat="1" ht="13.5" customHeight="1">
      <c r="A31" s="247" t="s">
        <v>1330</v>
      </c>
      <c r="B31" s="248" t="s">
        <v>1331</v>
      </c>
      <c r="C31" s="182" t="s">
        <v>553</v>
      </c>
      <c r="D31" s="216">
        <v>0.3</v>
      </c>
      <c r="E31" s="249" t="s">
        <v>522</v>
      </c>
      <c r="F31" s="217" t="s">
        <v>522</v>
      </c>
      <c r="G31" s="224">
        <v>1.1999999999999999E-3</v>
      </c>
      <c r="H31" s="44"/>
      <c r="I31" s="44"/>
      <c r="K31" s="33"/>
      <c r="L31" s="33"/>
    </row>
    <row r="32" spans="1:62" s="54" customFormat="1" ht="13.5" customHeight="1">
      <c r="A32" s="672" t="s">
        <v>1563</v>
      </c>
      <c r="B32" s="259" t="s">
        <v>1564</v>
      </c>
      <c r="C32" s="118" t="s">
        <v>553</v>
      </c>
      <c r="D32" s="119">
        <v>0.3</v>
      </c>
      <c r="E32" s="120" t="s">
        <v>522</v>
      </c>
      <c r="F32" s="120" t="s">
        <v>522</v>
      </c>
      <c r="G32" s="224">
        <v>2.2000000000000001E-3</v>
      </c>
      <c r="H32" s="44"/>
      <c r="I32" s="44"/>
      <c r="K32" s="33"/>
      <c r="L32" s="33"/>
    </row>
    <row r="33" spans="1:62" s="54" customFormat="1" ht="13.5" customHeight="1">
      <c r="A33" s="672" t="s">
        <v>1265</v>
      </c>
      <c r="B33" s="259" t="s">
        <v>1266</v>
      </c>
      <c r="C33" s="118" t="s">
        <v>553</v>
      </c>
      <c r="D33" s="119">
        <v>0.3</v>
      </c>
      <c r="E33" s="120" t="s">
        <v>522</v>
      </c>
      <c r="F33" s="120" t="s">
        <v>522</v>
      </c>
      <c r="G33" s="224">
        <v>2.5999999999999999E-3</v>
      </c>
      <c r="H33" s="44"/>
      <c r="I33" s="44"/>
      <c r="K33" s="33"/>
      <c r="L33" s="33"/>
    </row>
    <row r="34" spans="1:62" s="77" customFormat="1" ht="13.5" customHeight="1">
      <c r="A34" s="672" t="s">
        <v>1333</v>
      </c>
      <c r="B34" s="259" t="s">
        <v>1335</v>
      </c>
      <c r="C34" s="118" t="s">
        <v>553</v>
      </c>
      <c r="D34" s="119">
        <v>0.3</v>
      </c>
      <c r="E34" s="120" t="s">
        <v>522</v>
      </c>
      <c r="F34" s="120" t="s">
        <v>522</v>
      </c>
      <c r="G34" s="224">
        <v>2E-3</v>
      </c>
      <c r="H34" s="76"/>
      <c r="I34" s="76"/>
      <c r="J34" s="71"/>
      <c r="K34" s="68"/>
      <c r="L34" s="68"/>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row>
    <row r="35" spans="1:62" s="54" customFormat="1" ht="13.5" customHeight="1">
      <c r="A35" s="213" t="s">
        <v>567</v>
      </c>
      <c r="B35" s="219" t="s">
        <v>572</v>
      </c>
      <c r="C35" s="34" t="s">
        <v>553</v>
      </c>
      <c r="D35" s="24">
        <v>0.3</v>
      </c>
      <c r="E35" s="22" t="s">
        <v>522</v>
      </c>
      <c r="F35" s="22" t="s">
        <v>522</v>
      </c>
      <c r="G35" s="224">
        <v>3.0000000000000001E-3</v>
      </c>
      <c r="H35" s="44"/>
      <c r="I35" s="44"/>
      <c r="K35" s="33"/>
      <c r="L35" s="33"/>
    </row>
    <row r="36" spans="1:62" s="54" customFormat="1" ht="13.5" customHeight="1">
      <c r="A36" s="213" t="s">
        <v>568</v>
      </c>
      <c r="B36" s="219" t="s">
        <v>573</v>
      </c>
      <c r="C36" s="34" t="s">
        <v>553</v>
      </c>
      <c r="D36" s="24">
        <v>0.3</v>
      </c>
      <c r="E36" s="22" t="s">
        <v>522</v>
      </c>
      <c r="F36" s="22" t="s">
        <v>522</v>
      </c>
      <c r="G36" s="224">
        <v>2E-3</v>
      </c>
      <c r="H36" s="44"/>
      <c r="I36" s="44"/>
      <c r="K36" s="33"/>
      <c r="L36" s="33"/>
    </row>
    <row r="37" spans="1:62" s="54" customFormat="1" ht="13.5" customHeight="1">
      <c r="A37" s="210"/>
      <c r="B37" s="209" t="s">
        <v>552</v>
      </c>
      <c r="C37" s="218"/>
      <c r="D37" s="178"/>
      <c r="E37" s="178"/>
      <c r="F37" s="208"/>
      <c r="G37" s="225"/>
      <c r="H37" s="44"/>
      <c r="I37" s="44"/>
      <c r="K37" s="33"/>
      <c r="L37" s="33"/>
    </row>
    <row r="38" spans="1:62" ht="13.5" customHeight="1">
      <c r="A38" s="212" t="s">
        <v>1551</v>
      </c>
      <c r="B38" s="179" t="s">
        <v>1552</v>
      </c>
      <c r="C38" s="196" t="s">
        <v>553</v>
      </c>
      <c r="D38" s="260">
        <v>0.3</v>
      </c>
      <c r="E38" s="200" t="s">
        <v>522</v>
      </c>
      <c r="F38" s="200" t="s">
        <v>522</v>
      </c>
      <c r="G38" s="224">
        <v>1.5E-3</v>
      </c>
      <c r="H38" s="167"/>
      <c r="I38" s="167"/>
      <c r="J38" s="4"/>
      <c r="K38" s="1"/>
      <c r="L38" s="1"/>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row>
    <row r="39" spans="1:62" s="54" customFormat="1" ht="13.5" customHeight="1">
      <c r="A39" s="212" t="s">
        <v>477</v>
      </c>
      <c r="B39" s="179" t="s">
        <v>476</v>
      </c>
      <c r="C39" s="196" t="s">
        <v>553</v>
      </c>
      <c r="D39" s="260">
        <v>0.3</v>
      </c>
      <c r="E39" s="200" t="s">
        <v>522</v>
      </c>
      <c r="F39" s="200" t="s">
        <v>522</v>
      </c>
      <c r="G39" s="224">
        <v>2E-3</v>
      </c>
      <c r="H39" s="44"/>
      <c r="I39" s="44"/>
    </row>
    <row r="40" spans="1:62" s="77" customFormat="1" ht="13.5" customHeight="1">
      <c r="A40" s="86" t="s">
        <v>478</v>
      </c>
      <c r="B40" s="87" t="s">
        <v>539</v>
      </c>
      <c r="C40" s="34" t="s">
        <v>553</v>
      </c>
      <c r="D40" s="24">
        <v>0.3</v>
      </c>
      <c r="E40" s="22" t="s">
        <v>522</v>
      </c>
      <c r="F40" s="22" t="s">
        <v>522</v>
      </c>
      <c r="G40" s="224">
        <v>1.6000000000000001E-3</v>
      </c>
      <c r="H40" s="76"/>
      <c r="I40" s="76"/>
      <c r="J40" s="71"/>
      <c r="K40" s="68"/>
      <c r="L40" s="68"/>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row>
    <row r="41" spans="1:62" s="77" customFormat="1" ht="13.5" customHeight="1">
      <c r="A41" s="146" t="s">
        <v>1336</v>
      </c>
      <c r="B41" s="753" t="s">
        <v>1500</v>
      </c>
      <c r="C41" s="118" t="s">
        <v>553</v>
      </c>
      <c r="D41" s="119">
        <v>0.3</v>
      </c>
      <c r="E41" s="120" t="s">
        <v>522</v>
      </c>
      <c r="F41" s="120" t="s">
        <v>522</v>
      </c>
      <c r="G41" s="224">
        <v>2E-3</v>
      </c>
      <c r="H41" s="76"/>
      <c r="I41" s="76"/>
      <c r="J41" s="71"/>
      <c r="K41" s="68"/>
      <c r="L41" s="68"/>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row>
    <row r="42" spans="1:62" s="54" customFormat="1" ht="13.5" customHeight="1">
      <c r="A42" s="86" t="s">
        <v>479</v>
      </c>
      <c r="B42" s="87" t="s">
        <v>540</v>
      </c>
      <c r="C42" s="34" t="s">
        <v>553</v>
      </c>
      <c r="D42" s="24">
        <v>0.3</v>
      </c>
      <c r="E42" s="22" t="s">
        <v>522</v>
      </c>
      <c r="F42" s="22" t="s">
        <v>522</v>
      </c>
      <c r="G42" s="224">
        <v>2.3E-3</v>
      </c>
      <c r="H42" s="44"/>
      <c r="I42" s="44"/>
    </row>
    <row r="43" spans="1:62" s="54" customFormat="1" ht="13.5" customHeight="1">
      <c r="A43" s="220"/>
      <c r="B43" s="209" t="s">
        <v>128</v>
      </c>
      <c r="C43" s="218"/>
      <c r="D43" s="208"/>
      <c r="E43" s="208"/>
      <c r="F43" s="208"/>
      <c r="G43" s="223"/>
      <c r="H43" s="44"/>
      <c r="I43" s="44"/>
    </row>
    <row r="44" spans="1:62" s="54" customFormat="1" ht="13.5" customHeight="1">
      <c r="A44" s="273" t="s">
        <v>876</v>
      </c>
      <c r="B44" s="272" t="s">
        <v>877</v>
      </c>
      <c r="C44" s="196" t="s">
        <v>553</v>
      </c>
      <c r="D44" s="260">
        <v>0.3</v>
      </c>
      <c r="E44" s="200" t="s">
        <v>522</v>
      </c>
      <c r="F44" s="200" t="s">
        <v>522</v>
      </c>
      <c r="G44" s="670">
        <v>4.0000000000000002E-4</v>
      </c>
      <c r="H44" s="44"/>
      <c r="I44" s="44"/>
    </row>
    <row r="45" spans="1:62" s="77" customFormat="1" ht="13.5" customHeight="1">
      <c r="A45" s="228" t="s">
        <v>878</v>
      </c>
      <c r="B45" s="222" t="s">
        <v>879</v>
      </c>
      <c r="C45" s="197" t="s">
        <v>553</v>
      </c>
      <c r="D45" s="202">
        <v>0.3</v>
      </c>
      <c r="E45" s="199" t="s">
        <v>522</v>
      </c>
      <c r="F45" s="199" t="s">
        <v>522</v>
      </c>
      <c r="G45" s="224">
        <v>4.0000000000000001E-3</v>
      </c>
      <c r="H45" s="76"/>
      <c r="I45" s="76"/>
      <c r="J45" s="71"/>
      <c r="K45" s="68"/>
      <c r="L45" s="68"/>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row>
    <row r="46" spans="1:62" s="77" customFormat="1" ht="13.5" customHeight="1">
      <c r="A46" s="228" t="s">
        <v>1337</v>
      </c>
      <c r="B46" s="222" t="s">
        <v>1338</v>
      </c>
      <c r="C46" s="207" t="s">
        <v>553</v>
      </c>
      <c r="D46" s="216">
        <v>0.3</v>
      </c>
      <c r="E46" s="204" t="s">
        <v>522</v>
      </c>
      <c r="F46" s="204" t="s">
        <v>522</v>
      </c>
      <c r="G46" s="224">
        <v>4.8999999999999998E-3</v>
      </c>
      <c r="H46" s="76"/>
      <c r="I46" s="76"/>
      <c r="J46" s="71"/>
      <c r="K46" s="68"/>
      <c r="L46" s="68"/>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row>
    <row r="47" spans="1:62" s="77" customFormat="1" ht="13.5" customHeight="1">
      <c r="A47" s="175" t="s">
        <v>482</v>
      </c>
      <c r="B47" s="174" t="s">
        <v>481</v>
      </c>
      <c r="C47" s="196" t="s">
        <v>553</v>
      </c>
      <c r="D47" s="202">
        <v>0.3</v>
      </c>
      <c r="E47" s="180" t="s">
        <v>522</v>
      </c>
      <c r="F47" s="199" t="s">
        <v>522</v>
      </c>
      <c r="G47" s="224">
        <v>2.3999999999999998E-3</v>
      </c>
      <c r="H47" s="76"/>
      <c r="I47" s="76"/>
      <c r="J47" s="71"/>
      <c r="K47" s="68"/>
      <c r="L47" s="68"/>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row>
    <row r="48" spans="1:62" s="77" customFormat="1" ht="13.5" customHeight="1">
      <c r="A48" s="175" t="s">
        <v>483</v>
      </c>
      <c r="B48" s="186" t="s">
        <v>1897</v>
      </c>
      <c r="C48" s="196" t="s">
        <v>553</v>
      </c>
      <c r="D48" s="202">
        <v>0.3</v>
      </c>
      <c r="E48" s="22" t="s">
        <v>522</v>
      </c>
      <c r="F48" s="199" t="s">
        <v>522</v>
      </c>
      <c r="G48" s="224">
        <v>5.0000000000000001E-4</v>
      </c>
      <c r="H48" s="76"/>
      <c r="I48" s="76"/>
      <c r="J48" s="71"/>
      <c r="K48" s="68"/>
      <c r="L48" s="68"/>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row>
    <row r="49" spans="1:9" s="54" customFormat="1" ht="13.5" customHeight="1">
      <c r="A49" s="187" t="s">
        <v>1846</v>
      </c>
      <c r="B49" s="174" t="s">
        <v>1507</v>
      </c>
      <c r="C49" s="197" t="s">
        <v>553</v>
      </c>
      <c r="D49" s="202">
        <v>0.3</v>
      </c>
      <c r="E49" s="22" t="s">
        <v>522</v>
      </c>
      <c r="F49" s="12" t="s">
        <v>522</v>
      </c>
      <c r="G49" s="224">
        <v>5.0000000000000001E-4</v>
      </c>
      <c r="H49" s="44"/>
      <c r="I49" s="44"/>
    </row>
    <row r="50" spans="1:9" s="54" customFormat="1" ht="13.5" customHeight="1">
      <c r="A50" s="187" t="s">
        <v>1845</v>
      </c>
      <c r="B50" s="174" t="s">
        <v>1508</v>
      </c>
      <c r="C50" s="197" t="s">
        <v>553</v>
      </c>
      <c r="D50" s="202">
        <v>0.3</v>
      </c>
      <c r="E50" s="22" t="s">
        <v>522</v>
      </c>
      <c r="F50" s="199" t="s">
        <v>522</v>
      </c>
      <c r="G50" s="224">
        <v>2E-3</v>
      </c>
      <c r="H50" s="44"/>
      <c r="I50" s="44"/>
    </row>
    <row r="51" spans="1:9" s="54" customFormat="1" ht="13.5" customHeight="1">
      <c r="A51" s="176" t="s">
        <v>493</v>
      </c>
      <c r="B51" s="174" t="s">
        <v>492</v>
      </c>
      <c r="C51" s="229" t="s">
        <v>553</v>
      </c>
      <c r="D51" s="234">
        <v>0.3</v>
      </c>
      <c r="E51" s="173" t="s">
        <v>522</v>
      </c>
      <c r="F51" s="199" t="s">
        <v>522</v>
      </c>
      <c r="G51" s="224">
        <v>1.6000000000000001E-3</v>
      </c>
      <c r="H51" s="44"/>
      <c r="I51" s="44"/>
    </row>
    <row r="52" spans="1:9" s="54" customFormat="1" ht="13.5" customHeight="1">
      <c r="A52" s="170"/>
      <c r="B52" s="82" t="s">
        <v>772</v>
      </c>
      <c r="C52" s="177"/>
      <c r="D52" s="67"/>
      <c r="E52" s="67"/>
      <c r="F52" s="67"/>
      <c r="G52" s="223"/>
      <c r="H52" s="44"/>
      <c r="I52" s="44"/>
    </row>
    <row r="53" spans="1:9" s="54" customFormat="1" ht="13.5" customHeight="1">
      <c r="A53" s="188" t="s">
        <v>480</v>
      </c>
      <c r="B53" s="182" t="s">
        <v>1618</v>
      </c>
      <c r="C53" s="40" t="s">
        <v>553</v>
      </c>
      <c r="D53" s="24">
        <v>0.3</v>
      </c>
      <c r="E53" s="180" t="s">
        <v>522</v>
      </c>
      <c r="F53" s="22" t="s">
        <v>522</v>
      </c>
      <c r="G53" s="224">
        <v>2.3999999999999998E-3</v>
      </c>
      <c r="H53" s="44"/>
      <c r="I53" s="44"/>
    </row>
    <row r="54" spans="1:9" s="54" customFormat="1" ht="13.5" customHeight="1">
      <c r="A54" s="189" t="s">
        <v>485</v>
      </c>
      <c r="B54" s="182" t="s">
        <v>484</v>
      </c>
      <c r="C54" s="34" t="s">
        <v>553</v>
      </c>
      <c r="D54" s="24">
        <v>0.3</v>
      </c>
      <c r="E54" s="22" t="s">
        <v>522</v>
      </c>
      <c r="F54" s="22" t="s">
        <v>522</v>
      </c>
      <c r="G54" s="224">
        <v>2.3E-3</v>
      </c>
      <c r="H54" s="44"/>
      <c r="I54" s="44"/>
    </row>
    <row r="55" spans="1:9" s="54" customFormat="1" ht="13.5" customHeight="1">
      <c r="A55" s="189" t="s">
        <v>489</v>
      </c>
      <c r="B55" s="183" t="s">
        <v>488</v>
      </c>
      <c r="C55" s="34" t="s">
        <v>553</v>
      </c>
      <c r="D55" s="24">
        <v>0.3</v>
      </c>
      <c r="E55" s="22" t="s">
        <v>522</v>
      </c>
      <c r="F55" s="22" t="s">
        <v>522</v>
      </c>
      <c r="G55" s="224">
        <v>2E-3</v>
      </c>
      <c r="H55" s="44"/>
      <c r="I55" s="44"/>
    </row>
    <row r="56" spans="1:9" s="54" customFormat="1" ht="13.5" customHeight="1">
      <c r="A56" s="189" t="s">
        <v>491</v>
      </c>
      <c r="B56" s="185" t="s">
        <v>490</v>
      </c>
      <c r="C56" s="34" t="s">
        <v>553</v>
      </c>
      <c r="D56" s="24">
        <v>0.3</v>
      </c>
      <c r="E56" s="22" t="s">
        <v>522</v>
      </c>
      <c r="F56" s="22" t="s">
        <v>522</v>
      </c>
      <c r="G56" s="224">
        <v>2.5000000000000001E-3</v>
      </c>
      <c r="H56" s="44"/>
      <c r="I56" s="44"/>
    </row>
    <row r="57" spans="1:9" s="54" customFormat="1" ht="13.5" customHeight="1">
      <c r="A57" s="190"/>
      <c r="B57" s="82" t="s">
        <v>622</v>
      </c>
      <c r="C57" s="83"/>
      <c r="D57" s="67"/>
      <c r="E57" s="178"/>
      <c r="F57" s="178"/>
      <c r="G57" s="226"/>
      <c r="H57" s="44"/>
      <c r="I57" s="44"/>
    </row>
    <row r="58" spans="1:9" s="54" customFormat="1" ht="13.5" customHeight="1">
      <c r="A58" s="144" t="s">
        <v>487</v>
      </c>
      <c r="B58" s="191" t="s">
        <v>486</v>
      </c>
      <c r="C58" s="181" t="s">
        <v>553</v>
      </c>
      <c r="D58" s="24">
        <v>0.3</v>
      </c>
      <c r="E58" s="38" t="s">
        <v>522</v>
      </c>
      <c r="F58" s="38" t="s">
        <v>522</v>
      </c>
      <c r="G58" s="224">
        <v>5.4999999999999997E-3</v>
      </c>
      <c r="H58" s="44"/>
      <c r="I58" s="44"/>
    </row>
    <row r="59" spans="1:9" s="54" customFormat="1" ht="13.5" customHeight="1">
      <c r="A59" s="189" t="s">
        <v>515</v>
      </c>
      <c r="B59" s="183" t="s">
        <v>554</v>
      </c>
      <c r="C59" s="34" t="s">
        <v>553</v>
      </c>
      <c r="D59" s="24">
        <v>0.3</v>
      </c>
      <c r="E59" s="22" t="s">
        <v>522</v>
      </c>
      <c r="F59" s="22" t="s">
        <v>522</v>
      </c>
      <c r="G59" s="224">
        <v>5.0000000000000001E-3</v>
      </c>
      <c r="H59" s="44"/>
      <c r="I59" s="44"/>
    </row>
    <row r="60" spans="1:9" s="54" customFormat="1" ht="13.5" customHeight="1">
      <c r="A60" s="144" t="s">
        <v>494</v>
      </c>
      <c r="B60" s="185" t="s">
        <v>1400</v>
      </c>
      <c r="C60" s="34" t="s">
        <v>553</v>
      </c>
      <c r="D60" s="24">
        <v>0.3</v>
      </c>
      <c r="E60" s="22" t="s">
        <v>522</v>
      </c>
      <c r="F60" s="22" t="s">
        <v>522</v>
      </c>
      <c r="G60" s="224">
        <v>3.0000000000000001E-3</v>
      </c>
      <c r="H60" s="44"/>
      <c r="I60" s="44"/>
    </row>
    <row r="61" spans="1:9" s="54" customFormat="1" ht="13.5" customHeight="1">
      <c r="A61" s="220"/>
      <c r="B61" s="82" t="s">
        <v>773</v>
      </c>
      <c r="C61" s="177"/>
      <c r="D61" s="67"/>
      <c r="E61" s="67"/>
      <c r="F61" s="178"/>
      <c r="G61" s="223"/>
      <c r="H61" s="44"/>
      <c r="I61" s="44"/>
    </row>
    <row r="62" spans="1:9" s="54" customFormat="1" ht="13.5" customHeight="1">
      <c r="A62" s="193" t="s">
        <v>1162</v>
      </c>
      <c r="B62" s="184" t="s">
        <v>1163</v>
      </c>
      <c r="C62" s="253" t="s">
        <v>553</v>
      </c>
      <c r="D62" s="194">
        <v>0.3</v>
      </c>
      <c r="E62" s="180" t="s">
        <v>522</v>
      </c>
      <c r="F62" s="38" t="s">
        <v>522</v>
      </c>
      <c r="G62" s="224">
        <v>4.8999999999999998E-3</v>
      </c>
      <c r="H62" s="44"/>
      <c r="I62" s="44"/>
    </row>
    <row r="63" spans="1:9" s="54" customFormat="1" ht="13.5" customHeight="1">
      <c r="A63" s="193" t="s">
        <v>1167</v>
      </c>
      <c r="B63" s="184" t="s">
        <v>1168</v>
      </c>
      <c r="C63" s="253" t="s">
        <v>553</v>
      </c>
      <c r="D63" s="194">
        <v>0.3</v>
      </c>
      <c r="E63" s="180" t="s">
        <v>522</v>
      </c>
      <c r="F63" s="38" t="s">
        <v>522</v>
      </c>
      <c r="G63" s="224">
        <v>4.7999999999999996E-3</v>
      </c>
      <c r="H63" s="44"/>
      <c r="I63" s="44"/>
    </row>
    <row r="64" spans="1:9" s="54" customFormat="1" ht="13.5" customHeight="1">
      <c r="A64" s="193" t="s">
        <v>774</v>
      </c>
      <c r="B64" s="184" t="s">
        <v>775</v>
      </c>
      <c r="C64" s="40" t="s">
        <v>553</v>
      </c>
      <c r="D64" s="194">
        <v>0.3</v>
      </c>
      <c r="E64" s="180" t="s">
        <v>522</v>
      </c>
      <c r="F64" s="38" t="s">
        <v>522</v>
      </c>
      <c r="G64" s="224">
        <v>3.0000000000000001E-3</v>
      </c>
      <c r="H64" s="44"/>
      <c r="I64" s="44"/>
    </row>
    <row r="65" spans="1:62" s="54" customFormat="1" ht="13.5" customHeight="1">
      <c r="A65" s="252" t="s">
        <v>836</v>
      </c>
      <c r="B65" s="192" t="s">
        <v>838</v>
      </c>
      <c r="C65" s="253" t="s">
        <v>553</v>
      </c>
      <c r="D65" s="254">
        <v>0.3</v>
      </c>
      <c r="E65" s="249" t="s">
        <v>522</v>
      </c>
      <c r="F65" s="130" t="s">
        <v>522</v>
      </c>
      <c r="G65" s="224">
        <v>3.3999999999999998E-3</v>
      </c>
      <c r="H65" s="44"/>
      <c r="I65" s="44"/>
    </row>
    <row r="66" spans="1:62" s="54" customFormat="1" ht="13.5" customHeight="1">
      <c r="A66" s="242" t="s">
        <v>837</v>
      </c>
      <c r="B66" s="192" t="s">
        <v>839</v>
      </c>
      <c r="C66" s="253" t="s">
        <v>553</v>
      </c>
      <c r="D66" s="254">
        <v>0.3</v>
      </c>
      <c r="E66" s="249" t="s">
        <v>522</v>
      </c>
      <c r="F66" s="130" t="s">
        <v>522</v>
      </c>
      <c r="G66" s="224">
        <v>3.3999999999999998E-3</v>
      </c>
      <c r="H66" s="44"/>
      <c r="I66" s="44"/>
    </row>
    <row r="67" spans="1:62" ht="13.5" customHeight="1">
      <c r="A67" s="220"/>
      <c r="B67" s="209" t="s">
        <v>534</v>
      </c>
      <c r="C67" s="218"/>
      <c r="D67" s="208"/>
      <c r="E67" s="208"/>
      <c r="F67" s="208"/>
      <c r="G67" s="223"/>
      <c r="H67" s="167"/>
      <c r="I67" s="167"/>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row>
    <row r="68" spans="1:62" ht="13.5" customHeight="1">
      <c r="A68" s="671" t="s">
        <v>1339</v>
      </c>
      <c r="B68" s="689" t="s">
        <v>1341</v>
      </c>
      <c r="C68" s="690" t="s">
        <v>553</v>
      </c>
      <c r="D68" s="658">
        <v>0.3</v>
      </c>
      <c r="E68" s="2" t="s">
        <v>522</v>
      </c>
      <c r="F68" s="2" t="s">
        <v>522</v>
      </c>
      <c r="G68" s="670">
        <v>4.4999999999999997E-3</v>
      </c>
      <c r="H68" s="167"/>
      <c r="I68" s="167"/>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row>
    <row r="69" spans="1:62" ht="13.5" customHeight="1">
      <c r="A69" s="694" t="s">
        <v>1374</v>
      </c>
      <c r="B69" s="174" t="s">
        <v>1371</v>
      </c>
      <c r="C69" s="690" t="s">
        <v>553</v>
      </c>
      <c r="D69" s="216">
        <v>0.3</v>
      </c>
      <c r="E69" s="204" t="s">
        <v>522</v>
      </c>
      <c r="F69" s="204" t="s">
        <v>522</v>
      </c>
      <c r="G69" s="670">
        <v>3.5000000000000001E-3</v>
      </c>
      <c r="H69" s="167"/>
      <c r="I69" s="167"/>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row>
    <row r="70" spans="1:62" ht="13.5" customHeight="1">
      <c r="A70" s="195" t="s">
        <v>1396</v>
      </c>
      <c r="B70" s="174" t="s">
        <v>1397</v>
      </c>
      <c r="C70" s="690" t="s">
        <v>553</v>
      </c>
      <c r="D70" s="216">
        <v>0.3</v>
      </c>
      <c r="E70" s="204" t="s">
        <v>522</v>
      </c>
      <c r="F70" s="204" t="s">
        <v>522</v>
      </c>
      <c r="G70" s="670">
        <v>2.8999999999999998E-3</v>
      </c>
      <c r="H70" s="167"/>
      <c r="I70" s="167"/>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row>
    <row r="71" spans="1:62" ht="13.5" customHeight="1">
      <c r="A71" s="176" t="s">
        <v>840</v>
      </c>
      <c r="B71" s="255" t="s">
        <v>1310</v>
      </c>
      <c r="C71" s="690" t="s">
        <v>553</v>
      </c>
      <c r="D71" s="206">
        <v>0.3</v>
      </c>
      <c r="E71" s="144" t="s">
        <v>522</v>
      </c>
      <c r="F71" s="144" t="s">
        <v>522</v>
      </c>
      <c r="G71" s="670">
        <v>8.9999999999999998E-4</v>
      </c>
      <c r="H71" s="167"/>
      <c r="I71" s="167"/>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row>
    <row r="72" spans="1:62" s="77" customFormat="1" ht="13.5" customHeight="1">
      <c r="A72" s="195" t="s">
        <v>1843</v>
      </c>
      <c r="B72" s="174" t="s">
        <v>503</v>
      </c>
      <c r="C72" s="197" t="s">
        <v>553</v>
      </c>
      <c r="D72" s="202">
        <v>0.3</v>
      </c>
      <c r="E72" s="199" t="s">
        <v>522</v>
      </c>
      <c r="F72" s="199" t="s">
        <v>522</v>
      </c>
      <c r="G72" s="670">
        <v>2.9999999999999997E-4</v>
      </c>
      <c r="H72" s="76"/>
      <c r="I72" s="76"/>
      <c r="J72" s="71"/>
      <c r="K72" s="68"/>
      <c r="L72" s="68"/>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row>
    <row r="73" spans="1:62" s="77" customFormat="1" ht="13.5" customHeight="1">
      <c r="A73" s="187" t="s">
        <v>1844</v>
      </c>
      <c r="B73" s="174" t="s">
        <v>506</v>
      </c>
      <c r="C73" s="197" t="s">
        <v>553</v>
      </c>
      <c r="D73" s="202">
        <v>0.3</v>
      </c>
      <c r="E73" s="199" t="s">
        <v>522</v>
      </c>
      <c r="F73" s="199" t="s">
        <v>522</v>
      </c>
      <c r="G73" s="670">
        <v>4.0000000000000001E-3</v>
      </c>
      <c r="H73" s="168"/>
      <c r="I73" s="168"/>
      <c r="K73" s="169"/>
      <c r="L73" s="169"/>
    </row>
    <row r="74" spans="1:62" s="77" customFormat="1" ht="13.5" customHeight="1">
      <c r="A74" s="187" t="s">
        <v>841</v>
      </c>
      <c r="B74" s="174" t="s">
        <v>843</v>
      </c>
      <c r="C74" s="207" t="s">
        <v>553</v>
      </c>
      <c r="D74" s="216">
        <v>0.3</v>
      </c>
      <c r="E74" s="189" t="s">
        <v>522</v>
      </c>
      <c r="F74" s="189" t="s">
        <v>522</v>
      </c>
      <c r="G74" s="670">
        <v>1.8E-3</v>
      </c>
      <c r="H74" s="168"/>
      <c r="I74" s="168"/>
      <c r="K74" s="169"/>
      <c r="L74" s="169"/>
    </row>
    <row r="75" spans="1:62" s="54" customFormat="1" ht="13.5" customHeight="1">
      <c r="A75" s="195" t="s">
        <v>842</v>
      </c>
      <c r="B75" s="174" t="s">
        <v>1834</v>
      </c>
      <c r="C75" s="207" t="s">
        <v>553</v>
      </c>
      <c r="D75" s="216">
        <v>0.3</v>
      </c>
      <c r="E75" s="619" t="s">
        <v>522</v>
      </c>
      <c r="F75" s="189" t="s">
        <v>522</v>
      </c>
      <c r="G75" s="670">
        <v>6.9999999999999999E-4</v>
      </c>
      <c r="H75" s="44"/>
      <c r="I75" s="44"/>
    </row>
    <row r="76" spans="1:62" s="54" customFormat="1" ht="13.5" customHeight="1">
      <c r="A76" s="195" t="s">
        <v>1267</v>
      </c>
      <c r="B76" s="174" t="s">
        <v>1501</v>
      </c>
      <c r="C76" s="207" t="s">
        <v>553</v>
      </c>
      <c r="D76" s="216">
        <v>0.3</v>
      </c>
      <c r="E76" s="725" t="s">
        <v>522</v>
      </c>
      <c r="F76" s="204" t="s">
        <v>522</v>
      </c>
      <c r="G76" s="670">
        <v>4.8999999999999998E-3</v>
      </c>
      <c r="H76" s="44"/>
      <c r="I76" s="44"/>
    </row>
    <row r="77" spans="1:62" s="54" customFormat="1" ht="13.5" customHeight="1">
      <c r="A77" s="195" t="s">
        <v>1268</v>
      </c>
      <c r="B77" s="174" t="s">
        <v>1499</v>
      </c>
      <c r="C77" s="207" t="s">
        <v>553</v>
      </c>
      <c r="D77" s="216">
        <v>0.3</v>
      </c>
      <c r="E77" s="725" t="s">
        <v>522</v>
      </c>
      <c r="F77" s="204" t="s">
        <v>522</v>
      </c>
      <c r="G77" s="670">
        <v>4.0000000000000001E-3</v>
      </c>
      <c r="H77" s="44"/>
      <c r="I77" s="44"/>
    </row>
    <row r="78" spans="1:62" s="54" customFormat="1" ht="13.5" customHeight="1">
      <c r="A78" s="195" t="s">
        <v>1414</v>
      </c>
      <c r="B78" s="174" t="s">
        <v>1416</v>
      </c>
      <c r="C78" s="207" t="s">
        <v>553</v>
      </c>
      <c r="D78" s="216">
        <v>0.3</v>
      </c>
      <c r="E78" s="189" t="s">
        <v>522</v>
      </c>
      <c r="F78" s="189" t="s">
        <v>522</v>
      </c>
      <c r="G78" s="670">
        <v>5.8999999999999999E-3</v>
      </c>
      <c r="H78" s="44"/>
      <c r="I78" s="44"/>
    </row>
    <row r="79" spans="1:62" s="54" customFormat="1" ht="13.5" customHeight="1">
      <c r="A79" s="176" t="s">
        <v>508</v>
      </c>
      <c r="B79" s="174" t="s">
        <v>507</v>
      </c>
      <c r="C79" s="207" t="s">
        <v>553</v>
      </c>
      <c r="D79" s="216">
        <v>0.3</v>
      </c>
      <c r="E79" s="204" t="s">
        <v>522</v>
      </c>
      <c r="F79" s="204" t="s">
        <v>522</v>
      </c>
      <c r="G79" s="670">
        <v>4.0000000000000002E-4</v>
      </c>
      <c r="H79" s="167"/>
      <c r="I79" s="167"/>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row>
    <row r="80" spans="1:62" ht="13.5" customHeight="1">
      <c r="A80" s="195" t="s">
        <v>513</v>
      </c>
      <c r="B80" s="222" t="s">
        <v>538</v>
      </c>
      <c r="C80" s="207" t="s">
        <v>553</v>
      </c>
      <c r="D80" s="216">
        <v>0.3</v>
      </c>
      <c r="E80" s="204" t="s">
        <v>522</v>
      </c>
      <c r="F80" s="204" t="s">
        <v>522</v>
      </c>
      <c r="G80" s="224">
        <v>1.8E-3</v>
      </c>
      <c r="H80" s="167"/>
      <c r="I80" s="167"/>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row>
    <row r="81" spans="1:62" ht="13.5" customHeight="1">
      <c r="A81" s="195" t="s">
        <v>1415</v>
      </c>
      <c r="B81" s="689" t="s">
        <v>1417</v>
      </c>
      <c r="C81" s="207" t="s">
        <v>553</v>
      </c>
      <c r="D81" s="216">
        <v>0.3</v>
      </c>
      <c r="E81" s="189" t="s">
        <v>522</v>
      </c>
      <c r="F81" s="189" t="s">
        <v>522</v>
      </c>
      <c r="G81" s="224">
        <v>3.2000000000000002E-3</v>
      </c>
      <c r="H81" s="44"/>
      <c r="I81" s="44"/>
    </row>
    <row r="82" spans="1:62" s="54" customFormat="1" ht="13.5" customHeight="1">
      <c r="A82" s="176" t="s">
        <v>512</v>
      </c>
      <c r="B82" s="174" t="s">
        <v>511</v>
      </c>
      <c r="C82" s="197" t="s">
        <v>553</v>
      </c>
      <c r="D82" s="202">
        <v>0.3</v>
      </c>
      <c r="E82" s="221" t="s">
        <v>522</v>
      </c>
      <c r="F82" s="199" t="s">
        <v>522</v>
      </c>
      <c r="G82" s="224">
        <v>2.9999999999999997E-4</v>
      </c>
      <c r="H82" s="44"/>
      <c r="I82" s="44"/>
    </row>
    <row r="83" spans="1:62" s="54" customFormat="1" ht="13.5" customHeight="1">
      <c r="A83" s="220"/>
      <c r="B83" s="82" t="s">
        <v>570</v>
      </c>
      <c r="C83" s="177"/>
      <c r="D83" s="67"/>
      <c r="E83" s="178"/>
      <c r="F83" s="178"/>
      <c r="G83" s="223"/>
      <c r="H83" s="44"/>
      <c r="I83" s="44"/>
    </row>
    <row r="84" spans="1:62" s="54" customFormat="1" ht="13.5" customHeight="1">
      <c r="A84" s="175" t="s">
        <v>1370</v>
      </c>
      <c r="B84" s="174" t="s">
        <v>1369</v>
      </c>
      <c r="C84" s="196" t="s">
        <v>553</v>
      </c>
      <c r="D84" s="201">
        <v>0.3</v>
      </c>
      <c r="E84" s="38" t="s">
        <v>522</v>
      </c>
      <c r="F84" s="199" t="s">
        <v>522</v>
      </c>
      <c r="G84" s="224">
        <v>3.8E-3</v>
      </c>
      <c r="H84" s="44"/>
      <c r="I84" s="44"/>
    </row>
    <row r="85" spans="1:62" s="54" customFormat="1" ht="13.5" customHeight="1">
      <c r="A85" s="175" t="s">
        <v>844</v>
      </c>
      <c r="B85" s="174" t="s">
        <v>1311</v>
      </c>
      <c r="C85" s="215" t="s">
        <v>553</v>
      </c>
      <c r="D85" s="751">
        <v>0.3</v>
      </c>
      <c r="E85" s="142" t="s">
        <v>522</v>
      </c>
      <c r="F85" s="189" t="s">
        <v>522</v>
      </c>
      <c r="G85" s="224">
        <v>1.1999999999999999E-3</v>
      </c>
      <c r="H85" s="44"/>
      <c r="I85" s="44"/>
    </row>
    <row r="86" spans="1:62" s="54" customFormat="1" ht="13.5" customHeight="1">
      <c r="A86" s="175" t="s">
        <v>564</v>
      </c>
      <c r="B86" s="174" t="s">
        <v>575</v>
      </c>
      <c r="C86" s="196" t="s">
        <v>553</v>
      </c>
      <c r="D86" s="202">
        <v>0.3</v>
      </c>
      <c r="E86" s="38" t="s">
        <v>522</v>
      </c>
      <c r="F86" s="200" t="s">
        <v>522</v>
      </c>
      <c r="G86" s="224">
        <v>4.3E-3</v>
      </c>
      <c r="H86" s="44"/>
      <c r="I86" s="44"/>
    </row>
    <row r="87" spans="1:62" s="54" customFormat="1" ht="13.5" customHeight="1">
      <c r="A87" s="176" t="s">
        <v>565</v>
      </c>
      <c r="B87" s="174" t="s">
        <v>576</v>
      </c>
      <c r="C87" s="197" t="s">
        <v>553</v>
      </c>
      <c r="D87" s="202">
        <v>0.3</v>
      </c>
      <c r="E87" s="22" t="s">
        <v>522</v>
      </c>
      <c r="F87" s="200" t="s">
        <v>522</v>
      </c>
      <c r="G87" s="224">
        <v>1E-3</v>
      </c>
      <c r="H87" s="44"/>
      <c r="I87" s="44"/>
    </row>
    <row r="88" spans="1:62" ht="13.5" customHeight="1">
      <c r="A88" s="176" t="s">
        <v>845</v>
      </c>
      <c r="B88" s="174" t="s">
        <v>1833</v>
      </c>
      <c r="C88" s="207" t="s">
        <v>553</v>
      </c>
      <c r="D88" s="216">
        <v>0.3</v>
      </c>
      <c r="E88" s="256" t="s">
        <v>522</v>
      </c>
      <c r="F88" s="188" t="s">
        <v>522</v>
      </c>
      <c r="G88" s="224">
        <v>1E-3</v>
      </c>
      <c r="H88" s="167"/>
      <c r="I88" s="167"/>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row>
    <row r="89" spans="1:62" s="54" customFormat="1" ht="13.5" customHeight="1">
      <c r="A89" s="195" t="s">
        <v>514</v>
      </c>
      <c r="B89" s="222" t="s">
        <v>537</v>
      </c>
      <c r="C89" s="229" t="s">
        <v>553</v>
      </c>
      <c r="D89" s="31">
        <v>0.3</v>
      </c>
      <c r="E89" s="198" t="s">
        <v>522</v>
      </c>
      <c r="F89" s="199" t="s">
        <v>522</v>
      </c>
      <c r="G89" s="224">
        <v>2.0999999999999999E-3</v>
      </c>
      <c r="H89" s="44"/>
      <c r="I89" s="44"/>
    </row>
    <row r="90" spans="1:62" ht="13.5" customHeight="1">
      <c r="A90" s="220"/>
      <c r="B90" s="209" t="s">
        <v>571</v>
      </c>
      <c r="C90" s="218"/>
      <c r="D90" s="208"/>
      <c r="E90" s="208"/>
      <c r="F90" s="208"/>
      <c r="G90" s="225"/>
      <c r="H90" s="167"/>
      <c r="I90" s="167"/>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row>
    <row r="91" spans="1:62" s="54" customFormat="1" ht="13.5" customHeight="1">
      <c r="A91" s="195" t="s">
        <v>1306</v>
      </c>
      <c r="B91" s="174" t="s">
        <v>1307</v>
      </c>
      <c r="C91" s="191" t="s">
        <v>553</v>
      </c>
      <c r="D91" s="216">
        <v>0.3</v>
      </c>
      <c r="E91" s="204" t="s">
        <v>522</v>
      </c>
      <c r="F91" s="204" t="s">
        <v>522</v>
      </c>
      <c r="G91" s="224">
        <v>6.7000000000000002E-3</v>
      </c>
      <c r="H91" s="44"/>
      <c r="I91" s="44"/>
    </row>
    <row r="92" spans="1:62" s="54" customFormat="1" ht="13.5" customHeight="1">
      <c r="A92" s="233" t="s">
        <v>777</v>
      </c>
      <c r="B92" s="174" t="s">
        <v>1615</v>
      </c>
      <c r="C92" s="197" t="s">
        <v>553</v>
      </c>
      <c r="D92" s="202">
        <v>0.3</v>
      </c>
      <c r="E92" s="199" t="s">
        <v>522</v>
      </c>
      <c r="F92" s="199" t="s">
        <v>522</v>
      </c>
      <c r="G92" s="224">
        <v>3.4999999999999996E-3</v>
      </c>
      <c r="H92" s="44"/>
      <c r="I92" s="44"/>
    </row>
    <row r="93" spans="1:62" s="54" customFormat="1" ht="13.5" customHeight="1">
      <c r="A93" s="195" t="s">
        <v>520</v>
      </c>
      <c r="B93" s="174" t="s">
        <v>521</v>
      </c>
      <c r="C93" s="197" t="s">
        <v>553</v>
      </c>
      <c r="D93" s="202">
        <v>0.3</v>
      </c>
      <c r="E93" s="199" t="s">
        <v>522</v>
      </c>
      <c r="F93" s="199" t="s">
        <v>522</v>
      </c>
      <c r="G93" s="224">
        <v>6.0000000000000001E-3</v>
      </c>
      <c r="H93" s="44"/>
      <c r="I93" s="44"/>
    </row>
    <row r="94" spans="1:62" s="54" customFormat="1" ht="13.5" customHeight="1">
      <c r="A94" s="176" t="s">
        <v>499</v>
      </c>
      <c r="B94" s="174" t="s">
        <v>498</v>
      </c>
      <c r="C94" s="197" t="s">
        <v>553</v>
      </c>
      <c r="D94" s="202">
        <v>0.3</v>
      </c>
      <c r="E94" s="199" t="s">
        <v>522</v>
      </c>
      <c r="F94" s="199" t="s">
        <v>522</v>
      </c>
      <c r="G94" s="224">
        <v>5.8999999999999999E-3</v>
      </c>
      <c r="H94" s="44"/>
      <c r="I94" s="44"/>
    </row>
    <row r="95" spans="1:62" s="54" customFormat="1" ht="13.5" customHeight="1">
      <c r="A95" s="176" t="s">
        <v>500</v>
      </c>
      <c r="B95" s="174" t="s">
        <v>1896</v>
      </c>
      <c r="C95" s="197" t="s">
        <v>553</v>
      </c>
      <c r="D95" s="202">
        <v>0.3</v>
      </c>
      <c r="E95" s="199" t="s">
        <v>522</v>
      </c>
      <c r="F95" s="199" t="s">
        <v>522</v>
      </c>
      <c r="G95" s="224">
        <v>5.0000000000000001E-3</v>
      </c>
      <c r="H95" s="44"/>
      <c r="I95" s="44"/>
    </row>
    <row r="96" spans="1:62" s="54" customFormat="1" ht="13.5" customHeight="1">
      <c r="A96" s="195" t="s">
        <v>497</v>
      </c>
      <c r="B96" s="174" t="s">
        <v>496</v>
      </c>
      <c r="C96" s="197" t="s">
        <v>553</v>
      </c>
      <c r="D96" s="202">
        <v>0.3</v>
      </c>
      <c r="E96" s="199" t="s">
        <v>522</v>
      </c>
      <c r="F96" s="199" t="s">
        <v>522</v>
      </c>
      <c r="G96" s="224">
        <v>3.2000000000000002E-3</v>
      </c>
      <c r="H96" s="44"/>
      <c r="I96" s="44"/>
    </row>
    <row r="97" spans="1:62" s="54" customFormat="1" ht="13.5" customHeight="1">
      <c r="A97" s="195" t="s">
        <v>502</v>
      </c>
      <c r="B97" s="174" t="s">
        <v>501</v>
      </c>
      <c r="C97" s="197" t="s">
        <v>553</v>
      </c>
      <c r="D97" s="202">
        <v>0.3</v>
      </c>
      <c r="E97" s="199" t="s">
        <v>522</v>
      </c>
      <c r="F97" s="199" t="s">
        <v>522</v>
      </c>
      <c r="G97" s="224">
        <v>6.8999999999999999E-3</v>
      </c>
      <c r="H97" s="44"/>
      <c r="I97" s="44"/>
    </row>
    <row r="98" spans="1:62" s="77" customFormat="1" ht="13.5" customHeight="1">
      <c r="A98" s="195" t="s">
        <v>505</v>
      </c>
      <c r="B98" s="174" t="s">
        <v>504</v>
      </c>
      <c r="C98" s="197" t="s">
        <v>553</v>
      </c>
      <c r="D98" s="202">
        <v>0.3</v>
      </c>
      <c r="E98" s="199" t="s">
        <v>522</v>
      </c>
      <c r="F98" s="199" t="s">
        <v>522</v>
      </c>
      <c r="G98" s="224">
        <v>2.8999999999999998E-3</v>
      </c>
      <c r="H98" s="76"/>
      <c r="I98" s="76"/>
      <c r="J98" s="71"/>
      <c r="K98" s="68"/>
      <c r="L98" s="68"/>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row>
    <row r="99" spans="1:62" s="77" customFormat="1" ht="13.5" customHeight="1">
      <c r="A99" s="195" t="s">
        <v>1342</v>
      </c>
      <c r="B99" s="174" t="s">
        <v>1503</v>
      </c>
      <c r="C99" s="207" t="s">
        <v>553</v>
      </c>
      <c r="D99" s="216">
        <v>0.3</v>
      </c>
      <c r="E99" s="204" t="s">
        <v>522</v>
      </c>
      <c r="F99" s="204" t="s">
        <v>522</v>
      </c>
      <c r="G99" s="224">
        <v>6.8999999999999999E-3</v>
      </c>
      <c r="H99" s="76"/>
      <c r="I99" s="76"/>
      <c r="J99" s="71"/>
      <c r="K99" s="68"/>
      <c r="L99" s="68"/>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row>
    <row r="100" spans="1:62" s="77" customFormat="1" ht="13.5" customHeight="1">
      <c r="A100" s="195" t="s">
        <v>1343</v>
      </c>
      <c r="B100" s="174" t="s">
        <v>1344</v>
      </c>
      <c r="C100" s="207" t="s">
        <v>553</v>
      </c>
      <c r="D100" s="216">
        <v>0.3</v>
      </c>
      <c r="E100" s="204" t="s">
        <v>522</v>
      </c>
      <c r="F100" s="204" t="s">
        <v>522</v>
      </c>
      <c r="G100" s="224">
        <v>4.0000000000000001E-3</v>
      </c>
      <c r="H100" s="76"/>
      <c r="I100" s="76"/>
      <c r="J100" s="71"/>
      <c r="K100" s="68"/>
      <c r="L100" s="68"/>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row>
    <row r="101" spans="1:62" s="54" customFormat="1" ht="13.5" customHeight="1">
      <c r="A101" s="176" t="s">
        <v>510</v>
      </c>
      <c r="B101" s="174" t="s">
        <v>509</v>
      </c>
      <c r="C101" s="197" t="s">
        <v>553</v>
      </c>
      <c r="D101" s="202">
        <v>0.3</v>
      </c>
      <c r="E101" s="199" t="s">
        <v>522</v>
      </c>
      <c r="F101" s="199" t="s">
        <v>522</v>
      </c>
      <c r="G101" s="224">
        <v>4.7999999999999996E-3</v>
      </c>
      <c r="H101" s="44"/>
      <c r="I101" s="44"/>
    </row>
    <row r="102" spans="1:62" s="77" customFormat="1" ht="13.5" customHeight="1">
      <c r="A102" s="220"/>
      <c r="B102" s="209" t="s">
        <v>1402</v>
      </c>
      <c r="C102" s="218"/>
      <c r="D102" s="208"/>
      <c r="E102" s="208"/>
      <c r="F102" s="208"/>
      <c r="G102" s="225"/>
      <c r="H102" s="168"/>
      <c r="I102" s="168"/>
      <c r="K102" s="169"/>
      <c r="L102" s="169"/>
    </row>
    <row r="103" spans="1:62" s="77" customFormat="1" ht="13.5" customHeight="1">
      <c r="A103" s="724" t="s">
        <v>1164</v>
      </c>
      <c r="B103" s="222" t="s">
        <v>1165</v>
      </c>
      <c r="C103" s="207" t="s">
        <v>553</v>
      </c>
      <c r="D103" s="205">
        <v>0.3</v>
      </c>
      <c r="E103" s="189" t="s">
        <v>522</v>
      </c>
      <c r="F103" s="189" t="s">
        <v>522</v>
      </c>
      <c r="G103" s="224">
        <v>5.8999999999999999E-3</v>
      </c>
      <c r="H103" s="168"/>
      <c r="I103" s="168"/>
      <c r="K103" s="169"/>
      <c r="L103" s="169"/>
    </row>
    <row r="104" spans="1:62" s="54" customFormat="1" ht="13.5" customHeight="1">
      <c r="A104" s="195" t="s">
        <v>1420</v>
      </c>
      <c r="B104" s="174" t="s">
        <v>1421</v>
      </c>
      <c r="C104" s="207" t="s">
        <v>553</v>
      </c>
      <c r="D104" s="216">
        <v>0.3</v>
      </c>
      <c r="E104" s="189" t="s">
        <v>522</v>
      </c>
      <c r="F104" s="189" t="s">
        <v>522</v>
      </c>
      <c r="G104" s="224">
        <v>6.4999999999999997E-3</v>
      </c>
      <c r="H104" s="44"/>
      <c r="I104" s="44"/>
    </row>
    <row r="105" spans="1:62" ht="13.5" customHeight="1">
      <c r="A105" s="176" t="s">
        <v>1270</v>
      </c>
      <c r="B105" s="255" t="s">
        <v>1506</v>
      </c>
      <c r="C105" s="191" t="s">
        <v>553</v>
      </c>
      <c r="D105" s="205">
        <v>0.3</v>
      </c>
      <c r="E105" s="189" t="s">
        <v>522</v>
      </c>
      <c r="F105" s="189" t="s">
        <v>522</v>
      </c>
      <c r="G105" s="224">
        <v>5.4999999999999997E-3</v>
      </c>
      <c r="H105" s="167"/>
      <c r="I105" s="167"/>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row>
    <row r="106" spans="1:62" s="54" customFormat="1" ht="13.5" customHeight="1">
      <c r="A106" s="220"/>
      <c r="B106" s="209" t="s">
        <v>776</v>
      </c>
      <c r="C106" s="218"/>
      <c r="D106" s="208"/>
      <c r="E106" s="208"/>
      <c r="F106" s="208"/>
      <c r="G106" s="225"/>
      <c r="H106" s="44"/>
      <c r="I106" s="44"/>
    </row>
    <row r="107" spans="1:62" ht="13.5" customHeight="1">
      <c r="A107" s="176" t="s">
        <v>1410</v>
      </c>
      <c r="B107" s="222" t="s">
        <v>1411</v>
      </c>
      <c r="C107" s="215" t="s">
        <v>553</v>
      </c>
      <c r="D107" s="205">
        <v>0.3</v>
      </c>
      <c r="E107" s="189" t="s">
        <v>522</v>
      </c>
      <c r="F107" s="189" t="s">
        <v>522</v>
      </c>
      <c r="G107" s="224">
        <v>6.7000000000000002E-3</v>
      </c>
      <c r="H107" s="167"/>
      <c r="I107" s="167"/>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row>
    <row r="108" spans="1:62" s="54" customFormat="1" ht="13.5" customHeight="1">
      <c r="A108" s="176" t="s">
        <v>1418</v>
      </c>
      <c r="B108" s="174" t="s">
        <v>1419</v>
      </c>
      <c r="C108" s="215" t="s">
        <v>553</v>
      </c>
      <c r="D108" s="216">
        <v>0.3</v>
      </c>
      <c r="E108" s="204" t="s">
        <v>522</v>
      </c>
      <c r="F108" s="204" t="s">
        <v>522</v>
      </c>
      <c r="G108" s="224">
        <v>5.7000000000000002E-3</v>
      </c>
      <c r="H108" s="44"/>
      <c r="I108" s="44"/>
    </row>
    <row r="109" spans="1:62" ht="13.5" customHeight="1">
      <c r="A109" s="176" t="s">
        <v>880</v>
      </c>
      <c r="B109" s="222" t="s">
        <v>881</v>
      </c>
      <c r="C109" s="215" t="s">
        <v>553</v>
      </c>
      <c r="D109" s="205">
        <v>0.3</v>
      </c>
      <c r="E109" s="189" t="s">
        <v>522</v>
      </c>
      <c r="F109" s="189" t="s">
        <v>522</v>
      </c>
      <c r="G109" s="224">
        <v>4.7999999999999996E-3</v>
      </c>
      <c r="H109" s="44"/>
      <c r="I109" s="44"/>
    </row>
    <row r="110" spans="1:62" s="54" customFormat="1" ht="13.5" customHeight="1">
      <c r="A110" s="175" t="s">
        <v>1412</v>
      </c>
      <c r="B110" s="222" t="s">
        <v>1614</v>
      </c>
      <c r="C110" s="215" t="s">
        <v>553</v>
      </c>
      <c r="D110" s="727">
        <v>0.3</v>
      </c>
      <c r="E110" s="142" t="s">
        <v>522</v>
      </c>
      <c r="F110" s="189" t="s">
        <v>522</v>
      </c>
      <c r="G110" s="224">
        <v>6.8999999999999999E-3</v>
      </c>
      <c r="H110" s="167"/>
      <c r="I110" s="167"/>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row>
    <row r="111" spans="1:62" s="54" customFormat="1" ht="13.5" customHeight="1">
      <c r="A111" s="176" t="s">
        <v>1373</v>
      </c>
      <c r="B111" s="222" t="s">
        <v>1893</v>
      </c>
      <c r="C111" s="215" t="s">
        <v>553</v>
      </c>
      <c r="D111" s="205">
        <v>0.3</v>
      </c>
      <c r="E111" s="189" t="s">
        <v>522</v>
      </c>
      <c r="F111" s="189" t="s">
        <v>522</v>
      </c>
      <c r="G111" s="224">
        <v>3.5000000000000001E-3</v>
      </c>
      <c r="H111" s="44"/>
      <c r="I111" s="44"/>
    </row>
    <row r="112" spans="1:62" s="54" customFormat="1" ht="13.5" customHeight="1">
      <c r="A112" s="176" t="s">
        <v>846</v>
      </c>
      <c r="B112" s="255" t="s">
        <v>1616</v>
      </c>
      <c r="C112" s="191" t="s">
        <v>553</v>
      </c>
      <c r="D112" s="205">
        <v>0.3</v>
      </c>
      <c r="E112" s="189" t="s">
        <v>522</v>
      </c>
      <c r="F112" s="189" t="s">
        <v>522</v>
      </c>
      <c r="G112" s="224">
        <v>4.4999999999999997E-3</v>
      </c>
      <c r="H112" s="44"/>
      <c r="I112" s="44"/>
    </row>
    <row r="113" spans="1:12" s="54" customFormat="1" ht="13.5" customHeight="1">
      <c r="A113" s="176" t="s">
        <v>847</v>
      </c>
      <c r="B113" s="255" t="s">
        <v>1617</v>
      </c>
      <c r="C113" s="191" t="s">
        <v>553</v>
      </c>
      <c r="D113" s="205">
        <v>0.3</v>
      </c>
      <c r="E113" s="189" t="s">
        <v>522</v>
      </c>
      <c r="F113" s="189" t="s">
        <v>522</v>
      </c>
      <c r="G113" s="224">
        <v>6.8999999999999999E-3</v>
      </c>
      <c r="H113" s="44"/>
      <c r="I113" s="44"/>
    </row>
    <row r="114" spans="1:12" s="54" customFormat="1" ht="13.5" customHeight="1">
      <c r="A114" s="189" t="s">
        <v>495</v>
      </c>
      <c r="B114" s="191" t="s">
        <v>1619</v>
      </c>
      <c r="C114" s="197" t="s">
        <v>553</v>
      </c>
      <c r="D114" s="202">
        <v>0.3</v>
      </c>
      <c r="E114" s="199" t="s">
        <v>522</v>
      </c>
      <c r="F114" s="199" t="s">
        <v>522</v>
      </c>
      <c r="G114" s="224">
        <v>3.5000000000000001E-3</v>
      </c>
      <c r="H114" s="44"/>
      <c r="I114" s="44"/>
    </row>
    <row r="115" spans="1:12" s="54" customFormat="1" ht="13.5" customHeight="1">
      <c r="A115" s="189" t="s">
        <v>1554</v>
      </c>
      <c r="B115" s="191" t="s">
        <v>1553</v>
      </c>
      <c r="C115" s="197" t="s">
        <v>553</v>
      </c>
      <c r="D115" s="202">
        <v>0.3</v>
      </c>
      <c r="E115" s="199" t="s">
        <v>522</v>
      </c>
      <c r="F115" s="199" t="s">
        <v>522</v>
      </c>
      <c r="G115" s="224">
        <v>1.5E-3</v>
      </c>
      <c r="H115" s="44"/>
      <c r="I115" s="44"/>
    </row>
    <row r="116" spans="1:12" s="54" customFormat="1" ht="13.5" customHeight="1">
      <c r="A116" s="233" t="s">
        <v>518</v>
      </c>
      <c r="B116" s="191" t="s">
        <v>535</v>
      </c>
      <c r="C116" s="197" t="s">
        <v>553</v>
      </c>
      <c r="D116" s="202">
        <v>0.3</v>
      </c>
      <c r="E116" s="199" t="s">
        <v>522</v>
      </c>
      <c r="F116" s="199" t="s">
        <v>522</v>
      </c>
      <c r="G116" s="224">
        <v>5.0000000000000001E-4</v>
      </c>
      <c r="H116" s="44"/>
      <c r="I116" s="44"/>
    </row>
    <row r="117" spans="1:12" s="4" customFormat="1" ht="13.5" customHeight="1">
      <c r="A117" s="233" t="s">
        <v>519</v>
      </c>
      <c r="B117" s="191" t="s">
        <v>536</v>
      </c>
      <c r="C117" s="197" t="s">
        <v>553</v>
      </c>
      <c r="D117" s="202">
        <v>0.3</v>
      </c>
      <c r="E117" s="199" t="s">
        <v>522</v>
      </c>
      <c r="F117" s="199" t="s">
        <v>522</v>
      </c>
      <c r="G117" s="224">
        <v>5.9999999999999995E-4</v>
      </c>
      <c r="H117" s="167"/>
      <c r="I117" s="167"/>
    </row>
    <row r="118" spans="1:12" s="4" customFormat="1" ht="13.5" customHeight="1">
      <c r="A118" s="233" t="s">
        <v>778</v>
      </c>
      <c r="B118" s="184" t="s">
        <v>779</v>
      </c>
      <c r="C118" s="197" t="s">
        <v>553</v>
      </c>
      <c r="D118" s="202">
        <v>0.3</v>
      </c>
      <c r="E118" s="199" t="s">
        <v>522</v>
      </c>
      <c r="F118" s="199" t="s">
        <v>522</v>
      </c>
      <c r="G118" s="224">
        <v>3.4999999999999996E-3</v>
      </c>
      <c r="H118" s="167"/>
      <c r="I118" s="167"/>
    </row>
    <row r="119" spans="1:12" s="4" customFormat="1" ht="13.5" customHeight="1">
      <c r="A119" s="233" t="s">
        <v>848</v>
      </c>
      <c r="B119" s="184" t="s">
        <v>849</v>
      </c>
      <c r="C119" s="235" t="s">
        <v>553</v>
      </c>
      <c r="D119" s="257">
        <v>0.3</v>
      </c>
      <c r="E119" s="620" t="s">
        <v>522</v>
      </c>
      <c r="F119" s="189" t="s">
        <v>522</v>
      </c>
      <c r="G119" s="224">
        <v>4.1000000000000003E-3</v>
      </c>
      <c r="H119" s="167"/>
      <c r="I119" s="167"/>
    </row>
    <row r="120" spans="1:12" s="4" customFormat="1" ht="13.5" customHeight="1">
      <c r="A120" s="230" t="s">
        <v>850</v>
      </c>
      <c r="B120" s="231" t="s">
        <v>851</v>
      </c>
      <c r="C120" s="235" t="s">
        <v>553</v>
      </c>
      <c r="D120" s="257">
        <v>0.3</v>
      </c>
      <c r="E120" s="620" t="s">
        <v>522</v>
      </c>
      <c r="F120" s="620" t="s">
        <v>522</v>
      </c>
      <c r="G120" s="224">
        <v>4.1000000000000003E-3</v>
      </c>
      <c r="H120" s="167"/>
      <c r="I120" s="167"/>
    </row>
    <row r="121" spans="1:12" s="54" customFormat="1" ht="13.5" customHeight="1">
      <c r="A121" s="233" t="s">
        <v>516</v>
      </c>
      <c r="B121" s="232" t="s">
        <v>517</v>
      </c>
      <c r="C121" s="229" t="s">
        <v>553</v>
      </c>
      <c r="D121" s="234">
        <v>0.3</v>
      </c>
      <c r="E121" s="199" t="s">
        <v>522</v>
      </c>
      <c r="F121" s="199" t="s">
        <v>522</v>
      </c>
      <c r="G121" s="224">
        <v>3.5000000000000001E-3</v>
      </c>
      <c r="H121" s="44"/>
      <c r="I121" s="44"/>
    </row>
    <row r="122" spans="1:12" s="54" customFormat="1" ht="13.5" customHeight="1">
      <c r="A122" s="630" t="s">
        <v>1345</v>
      </c>
      <c r="B122" s="631" t="s">
        <v>1504</v>
      </c>
      <c r="C122" s="232" t="s">
        <v>553</v>
      </c>
      <c r="D122" s="632">
        <v>0.3</v>
      </c>
      <c r="E122" s="189" t="s">
        <v>522</v>
      </c>
      <c r="F122" s="189" t="s">
        <v>522</v>
      </c>
      <c r="G122" s="224">
        <v>2E-3</v>
      </c>
      <c r="H122" s="44"/>
      <c r="I122" s="44"/>
    </row>
    <row r="123" spans="1:12" s="54" customFormat="1" ht="13.5" customHeight="1">
      <c r="A123" s="630" t="s">
        <v>1269</v>
      </c>
      <c r="B123" s="631" t="s">
        <v>1505</v>
      </c>
      <c r="C123" s="232" t="s">
        <v>553</v>
      </c>
      <c r="D123" s="632">
        <v>0.3</v>
      </c>
      <c r="E123" s="189" t="s">
        <v>522</v>
      </c>
      <c r="F123" s="189" t="s">
        <v>522</v>
      </c>
      <c r="G123" s="224">
        <v>4.4999999999999997E-3</v>
      </c>
      <c r="H123" s="44"/>
      <c r="I123" s="44"/>
    </row>
    <row r="124" spans="1:12" s="77" customFormat="1" ht="13.5" customHeight="1">
      <c r="A124" s="195" t="s">
        <v>1340</v>
      </c>
      <c r="B124" s="174" t="s">
        <v>1502</v>
      </c>
      <c r="C124" s="207" t="s">
        <v>553</v>
      </c>
      <c r="D124" s="216">
        <v>0.3</v>
      </c>
      <c r="E124" s="204" t="s">
        <v>522</v>
      </c>
      <c r="F124" s="204" t="s">
        <v>522</v>
      </c>
      <c r="G124" s="670">
        <v>5.4999999999999997E-3</v>
      </c>
      <c r="H124" s="168"/>
      <c r="I124" s="168"/>
      <c r="K124" s="169"/>
      <c r="L124" s="169"/>
    </row>
    <row r="125" spans="1:12" s="54" customFormat="1" ht="13.5" customHeight="1">
      <c r="A125" s="630" t="s">
        <v>1377</v>
      </c>
      <c r="B125" s="631" t="s">
        <v>1376</v>
      </c>
      <c r="C125" s="232" t="s">
        <v>553</v>
      </c>
      <c r="D125" s="632">
        <v>0.3</v>
      </c>
      <c r="E125" s="189" t="s">
        <v>522</v>
      </c>
      <c r="F125" s="189" t="s">
        <v>522</v>
      </c>
      <c r="G125" s="224">
        <v>4.7000000000000002E-3</v>
      </c>
      <c r="H125" s="44"/>
      <c r="I125" s="44"/>
    </row>
    <row r="126" spans="1:12" s="54" customFormat="1" ht="13.5" customHeight="1">
      <c r="A126" s="220"/>
      <c r="B126" s="209" t="s">
        <v>167</v>
      </c>
      <c r="C126" s="218"/>
      <c r="D126" s="208"/>
      <c r="E126" s="208"/>
      <c r="F126" s="208"/>
      <c r="G126" s="225"/>
      <c r="H126" s="44"/>
      <c r="I126" s="44"/>
    </row>
    <row r="127" spans="1:12" s="54" customFormat="1" ht="13.5" customHeight="1">
      <c r="A127" s="176" t="s">
        <v>1166</v>
      </c>
      <c r="B127" s="255" t="s">
        <v>1169</v>
      </c>
      <c r="C127" s="235" t="s">
        <v>553</v>
      </c>
      <c r="D127" s="205">
        <v>0.2</v>
      </c>
      <c r="E127" s="189" t="s">
        <v>522</v>
      </c>
      <c r="F127" s="189" t="s">
        <v>522</v>
      </c>
      <c r="G127" s="224">
        <v>5.8999999999999999E-3</v>
      </c>
      <c r="H127" s="44"/>
      <c r="I127" s="44"/>
    </row>
    <row r="128" spans="1:12" s="54" customFormat="1" ht="13.5" customHeight="1">
      <c r="A128" s="176" t="s">
        <v>1394</v>
      </c>
      <c r="B128" s="255" t="s">
        <v>1395</v>
      </c>
      <c r="C128" s="235" t="s">
        <v>553</v>
      </c>
      <c r="D128" s="205">
        <v>0.2</v>
      </c>
      <c r="E128" s="189" t="s">
        <v>522</v>
      </c>
      <c r="F128" s="189" t="s">
        <v>522</v>
      </c>
      <c r="G128" s="224">
        <v>4.4999999999999997E-3</v>
      </c>
      <c r="H128" s="44"/>
      <c r="I128" s="44"/>
    </row>
    <row r="129" spans="1:12" s="54" customFormat="1" ht="13.5" customHeight="1">
      <c r="A129" s="176" t="s">
        <v>852</v>
      </c>
      <c r="B129" s="255" t="s">
        <v>1605</v>
      </c>
      <c r="C129" s="235" t="s">
        <v>553</v>
      </c>
      <c r="D129" s="205">
        <v>0.2</v>
      </c>
      <c r="E129" s="189" t="s">
        <v>522</v>
      </c>
      <c r="F129" s="189" t="s">
        <v>522</v>
      </c>
      <c r="G129" s="224">
        <v>4.0000000000000001E-3</v>
      </c>
      <c r="H129" s="44"/>
      <c r="I129" s="44"/>
    </row>
    <row r="130" spans="1:12" s="54" customFormat="1" ht="13.5" customHeight="1">
      <c r="A130" s="176" t="s">
        <v>1559</v>
      </c>
      <c r="B130" s="255" t="s">
        <v>1560</v>
      </c>
      <c r="C130" s="235" t="s">
        <v>553</v>
      </c>
      <c r="D130" s="205">
        <v>0.2</v>
      </c>
      <c r="E130" s="189" t="s">
        <v>522</v>
      </c>
      <c r="F130" s="189" t="s">
        <v>522</v>
      </c>
      <c r="G130" s="224">
        <v>2.5000000000000001E-3</v>
      </c>
      <c r="H130" s="44"/>
      <c r="I130" s="44"/>
    </row>
    <row r="131" spans="1:12" s="54" customFormat="1" ht="19.5" customHeight="1">
      <c r="A131" s="62" t="s">
        <v>757</v>
      </c>
      <c r="B131" s="71"/>
      <c r="C131" s="115"/>
      <c r="D131" s="63"/>
      <c r="E131" s="63"/>
      <c r="F131" s="73"/>
      <c r="G131" s="227"/>
      <c r="H131" s="44"/>
      <c r="I131" s="44"/>
    </row>
    <row r="132" spans="1:12" s="246" customFormat="1" ht="25.5">
      <c r="A132" s="649" t="s">
        <v>532</v>
      </c>
      <c r="B132" s="650" t="s">
        <v>602</v>
      </c>
      <c r="C132" s="634" t="s">
        <v>557</v>
      </c>
      <c r="D132" s="633" t="s">
        <v>600</v>
      </c>
      <c r="E132" s="633" t="s">
        <v>599</v>
      </c>
      <c r="F132" s="633" t="s">
        <v>597</v>
      </c>
      <c r="G132" s="651" t="s">
        <v>746</v>
      </c>
      <c r="H132" s="250"/>
      <c r="I132" s="250"/>
    </row>
    <row r="133" spans="1:12" s="54" customFormat="1">
      <c r="A133" s="81"/>
      <c r="B133" s="82" t="s">
        <v>106</v>
      </c>
      <c r="C133" s="83"/>
      <c r="D133" s="67"/>
      <c r="E133" s="67"/>
      <c r="F133" s="67"/>
      <c r="G133" s="223"/>
      <c r="H133" s="44"/>
      <c r="I133" s="44"/>
    </row>
    <row r="134" spans="1:12" s="4" customFormat="1">
      <c r="A134" s="261" t="s">
        <v>758</v>
      </c>
      <c r="B134" s="262" t="s">
        <v>1208</v>
      </c>
      <c r="C134" s="207" t="s">
        <v>553</v>
      </c>
      <c r="D134" s="205">
        <v>1</v>
      </c>
      <c r="E134" s="204" t="s">
        <v>522</v>
      </c>
      <c r="F134" s="204" t="s">
        <v>522</v>
      </c>
      <c r="G134" s="224">
        <v>8.6999999999999994E-3</v>
      </c>
      <c r="H134" s="167"/>
      <c r="I134" s="167"/>
    </row>
    <row r="135" spans="1:12" s="4" customFormat="1" ht="13.5" customHeight="1">
      <c r="A135" s="270"/>
      <c r="B135" s="718" t="s">
        <v>882</v>
      </c>
      <c r="C135" s="271"/>
      <c r="D135" s="271"/>
      <c r="E135" s="208"/>
      <c r="F135" s="208"/>
      <c r="G135" s="225"/>
      <c r="H135" s="167"/>
      <c r="I135" s="167"/>
    </row>
    <row r="136" spans="1:12" s="4" customFormat="1" ht="13.5" customHeight="1">
      <c r="A136" s="719" t="s">
        <v>1304</v>
      </c>
      <c r="B136" s="721" t="s">
        <v>1305</v>
      </c>
      <c r="C136" s="191" t="s">
        <v>553</v>
      </c>
      <c r="D136" s="216">
        <v>0.3</v>
      </c>
      <c r="E136" s="204" t="s">
        <v>522</v>
      </c>
      <c r="F136" s="204" t="s">
        <v>522</v>
      </c>
      <c r="G136" s="224">
        <v>5.0000000000000001E-3</v>
      </c>
      <c r="H136" s="167"/>
      <c r="I136" s="167"/>
    </row>
    <row r="137" spans="1:12" s="4" customFormat="1" ht="13.5" customHeight="1">
      <c r="A137" s="720" t="s">
        <v>883</v>
      </c>
      <c r="B137" s="722" t="s">
        <v>884</v>
      </c>
      <c r="C137" s="215" t="s">
        <v>553</v>
      </c>
      <c r="D137" s="216">
        <v>0.3</v>
      </c>
      <c r="E137" s="249" t="s">
        <v>522</v>
      </c>
      <c r="F137" s="217" t="s">
        <v>522</v>
      </c>
      <c r="G137" s="224">
        <v>5.4999999999999997E-3</v>
      </c>
      <c r="H137" s="167"/>
      <c r="I137" s="167"/>
      <c r="K137" s="1"/>
      <c r="L137" s="1"/>
    </row>
    <row r="138" spans="1:12" s="4" customFormat="1" ht="13.5" customHeight="1">
      <c r="A138" s="210"/>
      <c r="B138" s="209" t="s">
        <v>569</v>
      </c>
      <c r="C138" s="818"/>
      <c r="D138" s="271"/>
      <c r="E138" s="208"/>
      <c r="F138" s="208"/>
      <c r="G138" s="225"/>
      <c r="H138" s="167"/>
      <c r="I138" s="167"/>
      <c r="K138" s="1"/>
      <c r="L138" s="1"/>
    </row>
    <row r="139" spans="1:12" s="4" customFormat="1" ht="13.5" customHeight="1">
      <c r="A139" s="672" t="s">
        <v>1332</v>
      </c>
      <c r="B139" s="259" t="s">
        <v>1334</v>
      </c>
      <c r="C139" s="118" t="s">
        <v>553</v>
      </c>
      <c r="D139" s="119">
        <v>0.3</v>
      </c>
      <c r="E139" s="120" t="s">
        <v>522</v>
      </c>
      <c r="F139" s="120" t="s">
        <v>522</v>
      </c>
      <c r="G139" s="224">
        <v>9.4999999999999998E-3</v>
      </c>
      <c r="H139" s="167"/>
      <c r="I139" s="167"/>
      <c r="K139" s="1"/>
      <c r="L139" s="1"/>
    </row>
    <row r="140" spans="1:12" s="243" customFormat="1" ht="13.5" customHeight="1">
      <c r="A140" s="263"/>
      <c r="B140" s="209" t="s">
        <v>534</v>
      </c>
      <c r="C140" s="218"/>
      <c r="D140" s="208"/>
      <c r="E140" s="208"/>
      <c r="F140" s="208"/>
      <c r="G140" s="225"/>
    </row>
    <row r="141" spans="1:12" s="243" customFormat="1" ht="13.5" customHeight="1">
      <c r="A141" s="723" t="s">
        <v>1891</v>
      </c>
      <c r="B141" s="174" t="s">
        <v>1892</v>
      </c>
      <c r="C141" s="207" t="s">
        <v>553</v>
      </c>
      <c r="D141" s="216">
        <v>0.3</v>
      </c>
      <c r="E141" s="204" t="s">
        <v>522</v>
      </c>
      <c r="F141" s="204" t="s">
        <v>522</v>
      </c>
      <c r="G141" s="224">
        <v>7.1999999999999998E-3</v>
      </c>
    </row>
    <row r="142" spans="1:12" s="243" customFormat="1" ht="13.5" customHeight="1">
      <c r="A142" s="723" t="s">
        <v>1375</v>
      </c>
      <c r="B142" s="174" t="s">
        <v>1372</v>
      </c>
      <c r="C142" s="207" t="s">
        <v>553</v>
      </c>
      <c r="D142" s="216">
        <v>0.3</v>
      </c>
      <c r="E142" s="204" t="s">
        <v>522</v>
      </c>
      <c r="F142" s="204" t="s">
        <v>522</v>
      </c>
      <c r="G142" s="224">
        <v>7.4999999999999997E-3</v>
      </c>
    </row>
    <row r="143" spans="1:12" s="4" customFormat="1" ht="13.5" customHeight="1">
      <c r="A143" s="261" t="s">
        <v>1202</v>
      </c>
      <c r="B143" s="262" t="s">
        <v>1203</v>
      </c>
      <c r="C143" s="207" t="s">
        <v>553</v>
      </c>
      <c r="D143" s="216">
        <v>0.3</v>
      </c>
      <c r="E143" s="204" t="s">
        <v>522</v>
      </c>
      <c r="F143" s="204" t="s">
        <v>522</v>
      </c>
      <c r="G143" s="224">
        <v>1.35E-2</v>
      </c>
      <c r="H143" s="167"/>
      <c r="I143" s="167"/>
    </row>
    <row r="144" spans="1:12" s="54" customFormat="1" ht="13.5" customHeight="1">
      <c r="A144" s="132" t="s">
        <v>1413</v>
      </c>
      <c r="B144" s="150" t="s">
        <v>894</v>
      </c>
      <c r="C144" s="118" t="s">
        <v>553</v>
      </c>
      <c r="D144" s="119">
        <v>0.3</v>
      </c>
      <c r="E144" s="120" t="s">
        <v>522</v>
      </c>
      <c r="F144" s="204" t="s">
        <v>522</v>
      </c>
      <c r="G144" s="224">
        <v>1.4999999999999999E-2</v>
      </c>
      <c r="H144" s="44"/>
      <c r="I144" s="44"/>
    </row>
    <row r="145" spans="1:62" s="77" customFormat="1" ht="13.5" customHeight="1">
      <c r="A145" s="187" t="s">
        <v>1450</v>
      </c>
      <c r="B145" s="174" t="s">
        <v>1895</v>
      </c>
      <c r="C145" s="207" t="s">
        <v>553</v>
      </c>
      <c r="D145" s="216">
        <v>0.3</v>
      </c>
      <c r="E145" s="204" t="s">
        <v>522</v>
      </c>
      <c r="F145" s="204" t="s">
        <v>522</v>
      </c>
      <c r="G145" s="670">
        <v>1.0999999999999999E-2</v>
      </c>
      <c r="H145" s="168"/>
      <c r="I145" s="168"/>
      <c r="K145" s="169"/>
      <c r="L145" s="169"/>
    </row>
    <row r="146" spans="1:62" s="77" customFormat="1" ht="13.5" customHeight="1">
      <c r="A146" s="842" t="s">
        <v>1598</v>
      </c>
      <c r="B146" s="764" t="s">
        <v>1599</v>
      </c>
      <c r="C146" s="207" t="s">
        <v>553</v>
      </c>
      <c r="D146" s="216">
        <v>0.3</v>
      </c>
      <c r="E146" s="204" t="s">
        <v>522</v>
      </c>
      <c r="F146" s="204" t="s">
        <v>522</v>
      </c>
      <c r="G146" s="224">
        <v>2.8E-3</v>
      </c>
      <c r="H146" s="168"/>
      <c r="I146" s="168"/>
      <c r="K146" s="169"/>
      <c r="L146" s="169"/>
    </row>
    <row r="147" spans="1:62" ht="13.5" customHeight="1">
      <c r="A147" s="264"/>
      <c r="B147" s="265" t="s">
        <v>570</v>
      </c>
      <c r="C147" s="177"/>
      <c r="D147" s="178"/>
      <c r="E147" s="178"/>
      <c r="F147" s="178"/>
      <c r="G147" s="226"/>
      <c r="H147" s="167"/>
      <c r="I147" s="167"/>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row>
    <row r="148" spans="1:62" s="54" customFormat="1" ht="13.5" customHeight="1">
      <c r="A148" s="261" t="s">
        <v>759</v>
      </c>
      <c r="B148" s="262" t="s">
        <v>762</v>
      </c>
      <c r="C148" s="207" t="s">
        <v>553</v>
      </c>
      <c r="D148" s="216">
        <v>0.3</v>
      </c>
      <c r="E148" s="204" t="s">
        <v>522</v>
      </c>
      <c r="F148" s="204" t="s">
        <v>522</v>
      </c>
      <c r="G148" s="224">
        <v>1.3599999999999999E-2</v>
      </c>
      <c r="H148" s="44"/>
      <c r="I148" s="44"/>
    </row>
    <row r="149" spans="1:62" ht="13.5" customHeight="1">
      <c r="A149" s="263"/>
      <c r="B149" s="266" t="s">
        <v>276</v>
      </c>
      <c r="C149" s="218"/>
      <c r="D149" s="208"/>
      <c r="E149" s="208"/>
      <c r="F149" s="208"/>
      <c r="G149" s="225"/>
      <c r="H149" s="167"/>
      <c r="I149" s="167"/>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row>
    <row r="150" spans="1:62" s="54" customFormat="1" ht="13.5" customHeight="1">
      <c r="A150" s="261" t="s">
        <v>760</v>
      </c>
      <c r="B150" s="262" t="s">
        <v>763</v>
      </c>
      <c r="C150" s="207" t="s">
        <v>553</v>
      </c>
      <c r="D150" s="216">
        <v>0.3</v>
      </c>
      <c r="E150" s="204" t="s">
        <v>522</v>
      </c>
      <c r="F150" s="204" t="s">
        <v>522</v>
      </c>
      <c r="G150" s="224">
        <v>1.06E-2</v>
      </c>
      <c r="H150" s="44"/>
      <c r="I150" s="44"/>
    </row>
    <row r="151" spans="1:62" s="54" customFormat="1" ht="21" customHeight="1">
      <c r="A151" s="62" t="s">
        <v>542</v>
      </c>
      <c r="C151" s="21"/>
      <c r="D151" s="12"/>
      <c r="E151" s="12"/>
      <c r="F151" s="58"/>
      <c r="G151" s="52"/>
      <c r="H151" s="44"/>
      <c r="I151" s="44"/>
    </row>
    <row r="152" spans="1:62" s="54" customFormat="1" ht="25.5">
      <c r="A152" s="649" t="s">
        <v>532</v>
      </c>
      <c r="B152" s="650" t="s">
        <v>602</v>
      </c>
      <c r="C152" s="634" t="s">
        <v>557</v>
      </c>
      <c r="D152" s="633" t="s">
        <v>600</v>
      </c>
      <c r="E152" s="633" t="s">
        <v>599</v>
      </c>
      <c r="F152" s="652" t="s">
        <v>597</v>
      </c>
      <c r="G152" s="52"/>
      <c r="H152" s="44"/>
      <c r="I152" s="44"/>
    </row>
    <row r="153" spans="1:62" s="54" customFormat="1">
      <c r="A153" s="12" t="s">
        <v>463</v>
      </c>
      <c r="B153" s="54" t="s">
        <v>471</v>
      </c>
      <c r="C153" s="21" t="s">
        <v>553</v>
      </c>
      <c r="D153" s="31">
        <v>0.3</v>
      </c>
      <c r="E153" s="12" t="s">
        <v>522</v>
      </c>
      <c r="F153" s="283" t="s">
        <v>522</v>
      </c>
      <c r="G153" s="52"/>
      <c r="H153" s="44"/>
      <c r="I153" s="44"/>
    </row>
    <row r="154" spans="1:62" s="54" customFormat="1">
      <c r="A154" s="22" t="s">
        <v>457</v>
      </c>
      <c r="B154" s="84" t="s">
        <v>465</v>
      </c>
      <c r="C154" s="34" t="s">
        <v>553</v>
      </c>
      <c r="D154" s="24">
        <v>0.3</v>
      </c>
      <c r="E154" s="22" t="s">
        <v>522</v>
      </c>
      <c r="F154" s="284" t="s">
        <v>522</v>
      </c>
      <c r="G154" s="52"/>
      <c r="H154" s="44"/>
      <c r="I154" s="44"/>
    </row>
    <row r="155" spans="1:62" s="54" customFormat="1" ht="13.5" customHeight="1">
      <c r="A155" s="22" t="s">
        <v>456</v>
      </c>
      <c r="B155" s="84" t="s">
        <v>464</v>
      </c>
      <c r="C155" s="34" t="s">
        <v>553</v>
      </c>
      <c r="D155" s="24">
        <v>0.3</v>
      </c>
      <c r="E155" s="22" t="s">
        <v>522</v>
      </c>
      <c r="F155" s="284" t="s">
        <v>522</v>
      </c>
      <c r="G155" s="52"/>
      <c r="H155" s="44"/>
      <c r="I155" s="44"/>
    </row>
    <row r="156" spans="1:62" s="54" customFormat="1" ht="13.5" customHeight="1">
      <c r="A156" s="22" t="s">
        <v>459</v>
      </c>
      <c r="B156" s="84" t="s">
        <v>467</v>
      </c>
      <c r="C156" s="34" t="s">
        <v>553</v>
      </c>
      <c r="D156" s="24">
        <v>0.3</v>
      </c>
      <c r="E156" s="22" t="s">
        <v>522</v>
      </c>
      <c r="F156" s="284" t="s">
        <v>522</v>
      </c>
      <c r="G156" s="52"/>
      <c r="H156" s="44"/>
      <c r="I156" s="44"/>
    </row>
    <row r="157" spans="1:62" s="54" customFormat="1" ht="13.5" customHeight="1">
      <c r="A157" s="22" t="s">
        <v>458</v>
      </c>
      <c r="B157" s="84" t="s">
        <v>466</v>
      </c>
      <c r="C157" s="34" t="s">
        <v>553</v>
      </c>
      <c r="D157" s="24">
        <v>0.3</v>
      </c>
      <c r="E157" s="22" t="s">
        <v>522</v>
      </c>
      <c r="F157" s="284" t="s">
        <v>522</v>
      </c>
      <c r="G157" s="52"/>
      <c r="H157" s="44"/>
      <c r="I157" s="44"/>
    </row>
    <row r="158" spans="1:62" s="54" customFormat="1" ht="13.5" customHeight="1">
      <c r="A158" s="22" t="s">
        <v>461</v>
      </c>
      <c r="B158" s="84" t="s">
        <v>469</v>
      </c>
      <c r="C158" s="34" t="s">
        <v>553</v>
      </c>
      <c r="D158" s="24">
        <v>0.3</v>
      </c>
      <c r="E158" s="22" t="s">
        <v>522</v>
      </c>
      <c r="F158" s="284" t="s">
        <v>522</v>
      </c>
      <c r="G158" s="52"/>
      <c r="H158" s="44"/>
      <c r="I158" s="44"/>
    </row>
    <row r="159" spans="1:62" s="54" customFormat="1" ht="13.5" customHeight="1">
      <c r="A159" s="146" t="s">
        <v>721</v>
      </c>
      <c r="B159" s="147" t="s">
        <v>722</v>
      </c>
      <c r="C159" s="118" t="s">
        <v>553</v>
      </c>
      <c r="D159" s="119">
        <v>0.3</v>
      </c>
      <c r="E159" s="120" t="s">
        <v>522</v>
      </c>
      <c r="F159" s="285" t="s">
        <v>522</v>
      </c>
      <c r="G159" s="52"/>
      <c r="H159" s="44"/>
      <c r="I159" s="44"/>
    </row>
    <row r="160" spans="1:62" s="54" customFormat="1" ht="13.5" customHeight="1">
      <c r="A160" s="22" t="s">
        <v>462</v>
      </c>
      <c r="B160" s="84" t="s">
        <v>470</v>
      </c>
      <c r="C160" s="34" t="s">
        <v>553</v>
      </c>
      <c r="D160" s="24">
        <v>0.3</v>
      </c>
      <c r="E160" s="22" t="s">
        <v>522</v>
      </c>
      <c r="F160" s="284" t="s">
        <v>522</v>
      </c>
      <c r="G160" s="52"/>
      <c r="H160" s="44"/>
      <c r="I160" s="44"/>
    </row>
    <row r="161" spans="1:62" s="54" customFormat="1" ht="13.5" customHeight="1">
      <c r="A161" s="22" t="s">
        <v>460</v>
      </c>
      <c r="B161" s="84" t="s">
        <v>468</v>
      </c>
      <c r="C161" s="34" t="s">
        <v>553</v>
      </c>
      <c r="D161" s="24">
        <v>0.3</v>
      </c>
      <c r="E161" s="22" t="s">
        <v>522</v>
      </c>
      <c r="F161" s="284" t="s">
        <v>522</v>
      </c>
      <c r="G161" s="52"/>
      <c r="H161" s="44"/>
      <c r="I161" s="44"/>
      <c r="K161" s="33"/>
      <c r="L161" s="33"/>
    </row>
    <row r="162" spans="1:62" ht="13.5" customHeight="1">
      <c r="A162" s="120" t="s">
        <v>719</v>
      </c>
      <c r="B162" s="121" t="s">
        <v>720</v>
      </c>
      <c r="C162" s="118" t="s">
        <v>553</v>
      </c>
      <c r="D162" s="119">
        <v>0.3</v>
      </c>
      <c r="E162" s="120" t="s">
        <v>522</v>
      </c>
      <c r="F162" s="285" t="s">
        <v>522</v>
      </c>
      <c r="H162" s="44"/>
      <c r="I162" s="44"/>
      <c r="K162" s="33"/>
      <c r="L162" s="33"/>
    </row>
    <row r="163" spans="1:62" s="54" customFormat="1" ht="18" customHeight="1">
      <c r="A163" s="62" t="s">
        <v>543</v>
      </c>
      <c r="C163" s="21"/>
      <c r="D163" s="12"/>
      <c r="E163" s="12"/>
      <c r="F163" s="58"/>
      <c r="G163" s="52"/>
      <c r="H163" s="44"/>
      <c r="I163" s="44"/>
    </row>
    <row r="164" spans="1:62" s="54" customFormat="1" ht="25.5">
      <c r="A164" s="649" t="s">
        <v>532</v>
      </c>
      <c r="B164" s="650" t="s">
        <v>602</v>
      </c>
      <c r="C164" s="634" t="s">
        <v>557</v>
      </c>
      <c r="D164" s="633" t="s">
        <v>600</v>
      </c>
      <c r="E164" s="633" t="s">
        <v>599</v>
      </c>
      <c r="F164" s="652" t="s">
        <v>597</v>
      </c>
      <c r="G164" s="52"/>
      <c r="H164" s="44"/>
      <c r="I164" s="44"/>
    </row>
    <row r="165" spans="1:62" s="54" customFormat="1" ht="13.5" customHeight="1">
      <c r="A165" s="242" t="s">
        <v>1496</v>
      </c>
      <c r="B165" s="148" t="s">
        <v>743</v>
      </c>
      <c r="C165" s="118" t="s">
        <v>553</v>
      </c>
      <c r="D165" s="119">
        <v>0.1</v>
      </c>
      <c r="E165" s="149">
        <v>0.25</v>
      </c>
      <c r="F165" s="285" t="s">
        <v>522</v>
      </c>
      <c r="G165" s="275"/>
      <c r="H165" s="44"/>
      <c r="I165" s="44"/>
    </row>
    <row r="166" spans="1:62" s="54" customFormat="1" ht="13.5" customHeight="1">
      <c r="A166" s="242" t="s">
        <v>1497</v>
      </c>
      <c r="B166" s="148" t="s">
        <v>1326</v>
      </c>
      <c r="C166" s="118" t="s">
        <v>553</v>
      </c>
      <c r="D166" s="119">
        <v>0.1</v>
      </c>
      <c r="E166" s="149">
        <v>0.25</v>
      </c>
      <c r="F166" s="285" t="s">
        <v>522</v>
      </c>
      <c r="G166" s="275"/>
      <c r="H166" s="44"/>
      <c r="I166" s="44"/>
    </row>
    <row r="167" spans="1:62" s="54" customFormat="1" ht="13.5" customHeight="1">
      <c r="A167" s="242" t="s">
        <v>1498</v>
      </c>
      <c r="B167" s="148" t="s">
        <v>1409</v>
      </c>
      <c r="C167" s="118" t="s">
        <v>553</v>
      </c>
      <c r="D167" s="119">
        <v>0.1</v>
      </c>
      <c r="E167" s="149">
        <v>0.25</v>
      </c>
      <c r="F167" s="285" t="s">
        <v>522</v>
      </c>
      <c r="G167" s="275"/>
      <c r="H167" s="44"/>
      <c r="I167" s="44"/>
    </row>
    <row r="168" spans="1:62" s="54" customFormat="1" ht="13.5" customHeight="1">
      <c r="A168" s="242" t="s">
        <v>1509</v>
      </c>
      <c r="B168" s="148" t="s">
        <v>1510</v>
      </c>
      <c r="C168" s="118" t="s">
        <v>553</v>
      </c>
      <c r="D168" s="119">
        <v>0.1</v>
      </c>
      <c r="E168" s="149">
        <v>0.25</v>
      </c>
      <c r="F168" s="285" t="s">
        <v>522</v>
      </c>
      <c r="G168" s="275"/>
      <c r="H168" s="44"/>
      <c r="I168" s="44"/>
    </row>
    <row r="169" spans="1:62" s="54" customFormat="1" ht="13.5" customHeight="1">
      <c r="A169" s="752" t="s">
        <v>1623</v>
      </c>
      <c r="B169" s="148" t="s">
        <v>1624</v>
      </c>
      <c r="C169" s="118" t="s">
        <v>553</v>
      </c>
      <c r="D169" s="119">
        <v>0.1</v>
      </c>
      <c r="E169" s="149">
        <v>0.25</v>
      </c>
      <c r="F169" s="285" t="s">
        <v>522</v>
      </c>
      <c r="G169" s="275"/>
      <c r="H169" s="44"/>
      <c r="I169" s="44"/>
    </row>
    <row r="170" spans="1:62" s="54" customFormat="1" ht="13.5" customHeight="1">
      <c r="A170" s="132" t="s">
        <v>1137</v>
      </c>
      <c r="B170" s="150" t="s">
        <v>1138</v>
      </c>
      <c r="C170" s="118" t="s">
        <v>553</v>
      </c>
      <c r="D170" s="119">
        <v>0.1</v>
      </c>
      <c r="E170" s="149">
        <v>0.25</v>
      </c>
      <c r="F170" s="285" t="s">
        <v>522</v>
      </c>
      <c r="G170" s="275"/>
      <c r="H170" s="44"/>
      <c r="I170" s="44"/>
    </row>
    <row r="171" spans="1:62" ht="13.5" customHeight="1">
      <c r="A171" s="132" t="s">
        <v>1451</v>
      </c>
      <c r="B171" s="150" t="s">
        <v>1452</v>
      </c>
      <c r="C171" s="118" t="s">
        <v>553</v>
      </c>
      <c r="D171" s="119">
        <v>0.1</v>
      </c>
      <c r="E171" s="149">
        <v>0.25</v>
      </c>
      <c r="F171" s="285" t="s">
        <v>522</v>
      </c>
      <c r="G171" s="275"/>
      <c r="H171" s="167"/>
      <c r="I171" s="167"/>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row>
    <row r="172" spans="1:62" s="54" customFormat="1" ht="13.5" customHeight="1">
      <c r="A172" s="120" t="s">
        <v>1136</v>
      </c>
      <c r="B172" s="121" t="s">
        <v>1139</v>
      </c>
      <c r="C172" s="118" t="s">
        <v>553</v>
      </c>
      <c r="D172" s="119">
        <v>0.1</v>
      </c>
      <c r="E172" s="149">
        <v>0.25</v>
      </c>
      <c r="F172" s="285" t="s">
        <v>522</v>
      </c>
      <c r="G172" s="144"/>
      <c r="H172" s="44"/>
      <c r="I172" s="44"/>
    </row>
    <row r="173" spans="1:62" s="54" customFormat="1" ht="13.5" customHeight="1">
      <c r="A173" s="120" t="s">
        <v>1635</v>
      </c>
      <c r="B173" s="150" t="s">
        <v>1636</v>
      </c>
      <c r="C173" s="118" t="s">
        <v>553</v>
      </c>
      <c r="D173" s="119">
        <v>0.1</v>
      </c>
      <c r="E173" s="149">
        <v>0.25</v>
      </c>
      <c r="F173" s="285" t="s">
        <v>522</v>
      </c>
      <c r="G173" s="144"/>
      <c r="H173" s="44"/>
      <c r="I173" s="44"/>
    </row>
    <row r="174" spans="1:62" s="54" customFormat="1" ht="13.5" customHeight="1">
      <c r="A174" s="132" t="s">
        <v>1511</v>
      </c>
      <c r="B174" s="150" t="s">
        <v>1512</v>
      </c>
      <c r="C174" s="118" t="s">
        <v>553</v>
      </c>
      <c r="D174" s="119">
        <v>0.1</v>
      </c>
      <c r="E174" s="149">
        <v>0.25</v>
      </c>
      <c r="F174" s="285" t="s">
        <v>522</v>
      </c>
      <c r="G174" s="144"/>
      <c r="H174" s="44"/>
      <c r="I174" s="44"/>
    </row>
    <row r="175" spans="1:62" s="54" customFormat="1" ht="13.5" customHeight="1">
      <c r="A175" s="132" t="s">
        <v>784</v>
      </c>
      <c r="B175" s="150" t="s">
        <v>1479</v>
      </c>
      <c r="C175" s="118" t="s">
        <v>553</v>
      </c>
      <c r="D175" s="119">
        <v>0.1</v>
      </c>
      <c r="E175" s="149">
        <v>0.25</v>
      </c>
      <c r="F175" s="285" t="s">
        <v>522</v>
      </c>
      <c r="G175" s="144"/>
      <c r="H175" s="44"/>
      <c r="I175" s="44"/>
    </row>
    <row r="176" spans="1:62" s="54" customFormat="1" ht="13.5" customHeight="1">
      <c r="A176" s="132" t="s">
        <v>1475</v>
      </c>
      <c r="B176" s="150" t="s">
        <v>1476</v>
      </c>
      <c r="C176" s="118" t="s">
        <v>553</v>
      </c>
      <c r="D176" s="119">
        <v>0.1</v>
      </c>
      <c r="E176" s="149">
        <v>0.25</v>
      </c>
      <c r="F176" s="285" t="s">
        <v>522</v>
      </c>
      <c r="G176" s="144"/>
      <c r="H176" s="44"/>
      <c r="I176" s="44"/>
    </row>
    <row r="177" spans="1:62" s="54" customFormat="1" ht="13.5" customHeight="1">
      <c r="A177" s="132" t="s">
        <v>1236</v>
      </c>
      <c r="B177" s="150" t="s">
        <v>1480</v>
      </c>
      <c r="C177" s="118" t="s">
        <v>553</v>
      </c>
      <c r="D177" s="119">
        <v>0.1</v>
      </c>
      <c r="E177" s="149">
        <v>0.25</v>
      </c>
      <c r="F177" s="285" t="s">
        <v>522</v>
      </c>
      <c r="G177" s="144"/>
      <c r="H177" s="44"/>
      <c r="I177" s="44"/>
    </row>
    <row r="178" spans="1:62" s="54" customFormat="1" ht="13.5" customHeight="1">
      <c r="A178" s="132" t="s">
        <v>1407</v>
      </c>
      <c r="B178" s="133" t="s">
        <v>1408</v>
      </c>
      <c r="C178" s="118" t="s">
        <v>553</v>
      </c>
      <c r="D178" s="119">
        <v>0.1</v>
      </c>
      <c r="E178" s="149">
        <v>0.25</v>
      </c>
      <c r="F178" s="285" t="s">
        <v>522</v>
      </c>
      <c r="G178" s="144"/>
      <c r="H178" s="44"/>
      <c r="I178" s="44"/>
    </row>
    <row r="179" spans="1:62" s="54" customFormat="1" ht="13.5" customHeight="1">
      <c r="A179" s="132" t="s">
        <v>1453</v>
      </c>
      <c r="B179" s="133" t="s">
        <v>1454</v>
      </c>
      <c r="C179" s="118" t="s">
        <v>553</v>
      </c>
      <c r="D179" s="119">
        <v>0.1</v>
      </c>
      <c r="E179" s="149">
        <v>0.25</v>
      </c>
      <c r="F179" s="285" t="s">
        <v>522</v>
      </c>
      <c r="G179" s="144"/>
      <c r="H179" s="44"/>
      <c r="I179" s="44"/>
    </row>
    <row r="180" spans="1:62" s="54" customFormat="1" ht="13.5" customHeight="1">
      <c r="A180" s="132" t="s">
        <v>1521</v>
      </c>
      <c r="B180" s="133" t="s">
        <v>1522</v>
      </c>
      <c r="C180" s="118" t="s">
        <v>553</v>
      </c>
      <c r="D180" s="119">
        <v>0.1</v>
      </c>
      <c r="E180" s="149">
        <v>0.25</v>
      </c>
      <c r="F180" s="285" t="s">
        <v>522</v>
      </c>
      <c r="G180" s="144"/>
      <c r="H180" s="44"/>
      <c r="I180" s="44"/>
    </row>
    <row r="181" spans="1:62" s="54" customFormat="1" ht="13.5" customHeight="1">
      <c r="A181" s="132" t="s">
        <v>821</v>
      </c>
      <c r="B181" s="150" t="s">
        <v>822</v>
      </c>
      <c r="C181" s="118" t="s">
        <v>553</v>
      </c>
      <c r="D181" s="119">
        <v>0.1</v>
      </c>
      <c r="E181" s="149">
        <v>0.25</v>
      </c>
      <c r="F181" s="285" t="s">
        <v>522</v>
      </c>
      <c r="G181" s="144"/>
      <c r="H181" s="44"/>
      <c r="I181" s="44"/>
    </row>
    <row r="182" spans="1:62" s="54" customFormat="1" ht="13.5" customHeight="1">
      <c r="A182" s="132" t="s">
        <v>1477</v>
      </c>
      <c r="B182" s="150" t="s">
        <v>1481</v>
      </c>
      <c r="C182" s="118" t="s">
        <v>553</v>
      </c>
      <c r="D182" s="119">
        <v>0.1</v>
      </c>
      <c r="E182" s="149">
        <v>0.25</v>
      </c>
      <c r="F182" s="285" t="s">
        <v>522</v>
      </c>
      <c r="G182" s="144"/>
      <c r="H182" s="44"/>
      <c r="I182" s="44"/>
    </row>
    <row r="183" spans="1:62" s="54" customFormat="1" ht="13.5" customHeight="1">
      <c r="A183" s="132" t="s">
        <v>1637</v>
      </c>
      <c r="B183" s="150" t="s">
        <v>1638</v>
      </c>
      <c r="C183" s="118" t="s">
        <v>553</v>
      </c>
      <c r="D183" s="119">
        <v>0.1</v>
      </c>
      <c r="E183" s="149">
        <v>0.25</v>
      </c>
      <c r="F183" s="285" t="s">
        <v>522</v>
      </c>
      <c r="G183" s="144"/>
      <c r="H183" s="44"/>
      <c r="I183" s="44"/>
    </row>
    <row r="184" spans="1:62" ht="13.5" customHeight="1">
      <c r="A184" s="132" t="s">
        <v>1346</v>
      </c>
      <c r="B184" s="150" t="s">
        <v>1347</v>
      </c>
      <c r="C184" s="118" t="s">
        <v>553</v>
      </c>
      <c r="D184" s="119">
        <v>0.1</v>
      </c>
      <c r="E184" s="149">
        <v>0.25</v>
      </c>
      <c r="F184" s="285" t="s">
        <v>522</v>
      </c>
      <c r="G184" s="144"/>
      <c r="H184" s="167"/>
      <c r="I184" s="167"/>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row>
    <row r="185" spans="1:62" s="54" customFormat="1" ht="13.5" customHeight="1">
      <c r="A185" s="132" t="s">
        <v>808</v>
      </c>
      <c r="B185" s="150" t="s">
        <v>809</v>
      </c>
      <c r="C185" s="118" t="s">
        <v>553</v>
      </c>
      <c r="D185" s="119">
        <v>0.1</v>
      </c>
      <c r="E185" s="149">
        <v>0.25</v>
      </c>
      <c r="F185" s="285" t="s">
        <v>522</v>
      </c>
      <c r="G185" s="144"/>
      <c r="H185" s="44"/>
      <c r="I185" s="44"/>
    </row>
    <row r="186" spans="1:62" s="54" customFormat="1" ht="13.5" customHeight="1">
      <c r="A186" s="22" t="s">
        <v>1398</v>
      </c>
      <c r="B186" s="84" t="s">
        <v>1399</v>
      </c>
      <c r="C186" s="34" t="s">
        <v>553</v>
      </c>
      <c r="D186" s="24">
        <v>0.1</v>
      </c>
      <c r="E186" s="85">
        <v>0.25</v>
      </c>
      <c r="F186" s="284" t="s">
        <v>522</v>
      </c>
      <c r="G186" s="144"/>
      <c r="H186" s="44"/>
      <c r="I186" s="44"/>
    </row>
    <row r="187" spans="1:62" s="54" customFormat="1" ht="13.5" customHeight="1">
      <c r="A187" s="26" t="s">
        <v>1222</v>
      </c>
      <c r="B187" s="241" t="s">
        <v>1223</v>
      </c>
      <c r="C187" s="34" t="s">
        <v>553</v>
      </c>
      <c r="D187" s="24">
        <v>0.1</v>
      </c>
      <c r="E187" s="85">
        <v>0.25</v>
      </c>
      <c r="F187" s="284" t="s">
        <v>522</v>
      </c>
      <c r="G187" s="144"/>
      <c r="H187" s="44"/>
      <c r="I187" s="44"/>
    </row>
    <row r="188" spans="1:62" s="54" customFormat="1" ht="13.5" customHeight="1">
      <c r="A188" s="132" t="s">
        <v>1439</v>
      </c>
      <c r="B188" s="150" t="s">
        <v>1440</v>
      </c>
      <c r="C188" s="118" t="s">
        <v>553</v>
      </c>
      <c r="D188" s="119">
        <v>0.1</v>
      </c>
      <c r="E188" s="149">
        <v>0.25</v>
      </c>
      <c r="F188" s="285" t="s">
        <v>522</v>
      </c>
      <c r="G188" s="144"/>
      <c r="H188" s="44"/>
      <c r="I188" s="44"/>
    </row>
    <row r="189" spans="1:62" s="54" customFormat="1" ht="13.5" customHeight="1">
      <c r="A189" s="132" t="s">
        <v>665</v>
      </c>
      <c r="B189" s="150" t="s">
        <v>1482</v>
      </c>
      <c r="C189" s="118" t="s">
        <v>553</v>
      </c>
      <c r="D189" s="119">
        <v>0.1</v>
      </c>
      <c r="E189" s="149">
        <v>0.25</v>
      </c>
      <c r="F189" s="285" t="s">
        <v>522</v>
      </c>
      <c r="G189" s="144"/>
      <c r="H189" s="44"/>
      <c r="I189" s="44"/>
    </row>
    <row r="190" spans="1:62" s="54" customFormat="1" ht="13.5" customHeight="1">
      <c r="A190" s="22" t="s">
        <v>865</v>
      </c>
      <c r="B190" s="84" t="s">
        <v>866</v>
      </c>
      <c r="C190" s="34" t="s">
        <v>553</v>
      </c>
      <c r="D190" s="24">
        <v>0.1</v>
      </c>
      <c r="E190" s="85">
        <v>0.25</v>
      </c>
      <c r="F190" s="284" t="s">
        <v>522</v>
      </c>
      <c r="G190" s="144"/>
      <c r="H190" s="44"/>
      <c r="I190" s="44"/>
    </row>
    <row r="191" spans="1:62" s="54" customFormat="1" ht="13.5" customHeight="1">
      <c r="A191" s="132" t="s">
        <v>1151</v>
      </c>
      <c r="B191" s="150" t="s">
        <v>1150</v>
      </c>
      <c r="C191" s="118" t="s">
        <v>553</v>
      </c>
      <c r="D191" s="119">
        <v>0.1</v>
      </c>
      <c r="E191" s="149">
        <v>0.25</v>
      </c>
      <c r="F191" s="286" t="s">
        <v>522</v>
      </c>
      <c r="G191" s="171"/>
      <c r="H191" s="44"/>
      <c r="I191" s="44"/>
    </row>
    <row r="192" spans="1:62" s="54" customFormat="1" ht="13.5" customHeight="1">
      <c r="A192" s="132" t="s">
        <v>1434</v>
      </c>
      <c r="B192" s="150" t="s">
        <v>1435</v>
      </c>
      <c r="C192" s="118" t="s">
        <v>553</v>
      </c>
      <c r="D192" s="119">
        <v>0.1</v>
      </c>
      <c r="E192" s="149">
        <v>0.25</v>
      </c>
      <c r="F192" s="286" t="s">
        <v>522</v>
      </c>
      <c r="G192" s="171"/>
      <c r="H192" s="44"/>
      <c r="I192" s="44"/>
    </row>
    <row r="193" spans="1:10" s="54" customFormat="1" ht="13.5" customHeight="1">
      <c r="A193" s="132" t="s">
        <v>1555</v>
      </c>
      <c r="B193" s="150" t="s">
        <v>1556</v>
      </c>
      <c r="C193" s="118" t="s">
        <v>553</v>
      </c>
      <c r="D193" s="119">
        <v>0.1</v>
      </c>
      <c r="E193" s="149">
        <v>0.25</v>
      </c>
      <c r="F193" s="286" t="s">
        <v>522</v>
      </c>
      <c r="G193" s="171"/>
      <c r="H193" s="44"/>
      <c r="I193" s="44"/>
    </row>
    <row r="194" spans="1:10" s="54" customFormat="1" ht="13.5" customHeight="1">
      <c r="A194" s="144" t="s">
        <v>1835</v>
      </c>
      <c r="B194" s="150" t="s">
        <v>1836</v>
      </c>
      <c r="C194" s="118" t="s">
        <v>553</v>
      </c>
      <c r="D194" s="119">
        <v>0.1</v>
      </c>
      <c r="E194" s="149">
        <v>0.25</v>
      </c>
      <c r="F194" s="286" t="s">
        <v>522</v>
      </c>
      <c r="G194" s="171"/>
      <c r="H194" s="44"/>
      <c r="I194" s="44"/>
    </row>
    <row r="195" spans="1:10" s="54" customFormat="1" ht="13.5" customHeight="1">
      <c r="A195" s="746" t="s">
        <v>1079</v>
      </c>
      <c r="B195" s="243" t="s">
        <v>1080</v>
      </c>
      <c r="C195" s="118" t="s">
        <v>553</v>
      </c>
      <c r="D195" s="119">
        <v>0.1</v>
      </c>
      <c r="E195" s="149">
        <v>0.25</v>
      </c>
      <c r="F195" s="285" t="s">
        <v>522</v>
      </c>
      <c r="G195" s="144"/>
      <c r="H195" s="44"/>
      <c r="I195" s="44"/>
    </row>
    <row r="196" spans="1:10" s="54" customFormat="1" ht="13.5" customHeight="1">
      <c r="A196" s="22" t="s">
        <v>1353</v>
      </c>
      <c r="B196" s="84" t="s">
        <v>1354</v>
      </c>
      <c r="C196" s="118" t="s">
        <v>553</v>
      </c>
      <c r="D196" s="267">
        <v>0.1</v>
      </c>
      <c r="E196" s="149">
        <v>0.25</v>
      </c>
      <c r="F196" s="286" t="s">
        <v>522</v>
      </c>
      <c r="G196" s="144"/>
      <c r="H196" s="44"/>
      <c r="I196" s="44"/>
    </row>
    <row r="197" spans="1:10" s="54" customFormat="1" ht="13.5" customHeight="1">
      <c r="A197" s="26" t="s">
        <v>1831</v>
      </c>
      <c r="B197" s="241" t="s">
        <v>1832</v>
      </c>
      <c r="C197" s="118" t="s">
        <v>553</v>
      </c>
      <c r="D197" s="267">
        <v>0.1</v>
      </c>
      <c r="E197" s="149">
        <v>0.25</v>
      </c>
      <c r="F197" s="286" t="s">
        <v>522</v>
      </c>
      <c r="G197" s="144"/>
      <c r="H197" s="44"/>
      <c r="I197" s="44"/>
    </row>
    <row r="198" spans="1:10" s="54" customFormat="1" ht="13.5" customHeight="1">
      <c r="A198" s="22" t="s">
        <v>792</v>
      </c>
      <c r="B198" s="84" t="s">
        <v>785</v>
      </c>
      <c r="C198" s="34" t="s">
        <v>553</v>
      </c>
      <c r="D198" s="24">
        <v>0.1</v>
      </c>
      <c r="E198" s="85">
        <v>0.25</v>
      </c>
      <c r="F198" s="284" t="s">
        <v>522</v>
      </c>
      <c r="G198" s="276"/>
      <c r="H198" s="44"/>
      <c r="I198" s="44"/>
    </row>
    <row r="199" spans="1:10" s="54" customFormat="1" ht="13.5" customHeight="1">
      <c r="A199" s="132" t="s">
        <v>887</v>
      </c>
      <c r="B199" s="150" t="s">
        <v>888</v>
      </c>
      <c r="C199" s="118" t="s">
        <v>553</v>
      </c>
      <c r="D199" s="119">
        <v>0.1</v>
      </c>
      <c r="E199" s="149">
        <v>0.25</v>
      </c>
      <c r="F199" s="285" t="s">
        <v>522</v>
      </c>
      <c r="G199" s="144"/>
      <c r="H199" s="52"/>
      <c r="I199" s="44"/>
      <c r="J199" s="44"/>
    </row>
    <row r="200" spans="1:10" s="54" customFormat="1" ht="13.5" customHeight="1">
      <c r="A200" s="242" t="s">
        <v>1140</v>
      </c>
      <c r="B200" s="240" t="s">
        <v>1141</v>
      </c>
      <c r="C200" s="118" t="s">
        <v>553</v>
      </c>
      <c r="D200" s="119">
        <v>0.1</v>
      </c>
      <c r="E200" s="149">
        <v>0.25</v>
      </c>
      <c r="F200" s="285" t="s">
        <v>522</v>
      </c>
      <c r="G200" s="275"/>
      <c r="H200" s="52"/>
      <c r="I200" s="44"/>
      <c r="J200" s="44"/>
    </row>
    <row r="201" spans="1:10" s="54" customFormat="1" ht="13.5" customHeight="1">
      <c r="A201" s="242" t="s">
        <v>1355</v>
      </c>
      <c r="B201" s="240" t="s">
        <v>1356</v>
      </c>
      <c r="C201" s="118" t="s">
        <v>553</v>
      </c>
      <c r="D201" s="119">
        <v>0.1</v>
      </c>
      <c r="E201" s="149">
        <v>0.25</v>
      </c>
      <c r="F201" s="285" t="s">
        <v>522</v>
      </c>
      <c r="G201" s="275"/>
      <c r="H201" s="52"/>
      <c r="I201" s="44"/>
      <c r="J201" s="44"/>
    </row>
    <row r="202" spans="1:10" s="54" customFormat="1" ht="13.5" customHeight="1">
      <c r="A202" s="242" t="s">
        <v>1478</v>
      </c>
      <c r="B202" s="240" t="s">
        <v>1483</v>
      </c>
      <c r="C202" s="118" t="s">
        <v>553</v>
      </c>
      <c r="D202" s="119">
        <v>0.1</v>
      </c>
      <c r="E202" s="149">
        <v>0.25</v>
      </c>
      <c r="F202" s="285" t="s">
        <v>522</v>
      </c>
      <c r="G202" s="275"/>
      <c r="H202" s="52"/>
      <c r="I202" s="44"/>
      <c r="J202" s="44"/>
    </row>
    <row r="203" spans="1:10" s="54" customFormat="1" ht="13.5" customHeight="1">
      <c r="A203" s="242" t="s">
        <v>1600</v>
      </c>
      <c r="B203" s="240" t="s">
        <v>1601</v>
      </c>
      <c r="C203" s="118" t="s">
        <v>553</v>
      </c>
      <c r="D203" s="119">
        <v>0.1</v>
      </c>
      <c r="E203" s="149">
        <v>0.25</v>
      </c>
      <c r="F203" s="285" t="s">
        <v>522</v>
      </c>
      <c r="G203" s="275"/>
      <c r="H203" s="52"/>
      <c r="I203" s="44"/>
      <c r="J203" s="44"/>
    </row>
    <row r="204" spans="1:10" s="54" customFormat="1" ht="7.9" customHeight="1">
      <c r="A204" s="275"/>
      <c r="B204" s="244"/>
      <c r="C204" s="7"/>
      <c r="D204" s="658"/>
      <c r="E204" s="659"/>
      <c r="F204" s="2"/>
      <c r="G204" s="275"/>
      <c r="H204" s="52"/>
      <c r="I204" s="44"/>
      <c r="J204" s="44"/>
    </row>
    <row r="205" spans="1:10" s="54" customFormat="1" ht="15.75">
      <c r="A205" s="62" t="s">
        <v>919</v>
      </c>
      <c r="C205" s="21"/>
      <c r="D205" s="12"/>
      <c r="E205" s="12"/>
      <c r="F205" s="58"/>
      <c r="G205" s="52"/>
      <c r="H205" s="52"/>
      <c r="I205" s="44"/>
      <c r="J205" s="44"/>
    </row>
    <row r="206" spans="1:10" s="54" customFormat="1" ht="25.5">
      <c r="A206" s="649" t="s">
        <v>532</v>
      </c>
      <c r="B206" s="650" t="s">
        <v>602</v>
      </c>
      <c r="C206" s="634" t="s">
        <v>557</v>
      </c>
      <c r="D206" s="633" t="s">
        <v>600</v>
      </c>
      <c r="E206" s="633" t="s">
        <v>599</v>
      </c>
      <c r="F206" s="651" t="s">
        <v>597</v>
      </c>
      <c r="G206" s="52"/>
      <c r="H206" s="52"/>
      <c r="I206" s="44"/>
      <c r="J206" s="44"/>
    </row>
    <row r="207" spans="1:10" s="54" customFormat="1">
      <c r="A207" s="22">
        <v>360</v>
      </c>
      <c r="B207" s="84" t="s">
        <v>1273</v>
      </c>
      <c r="C207" s="21" t="s">
        <v>553</v>
      </c>
      <c r="D207" s="31">
        <v>0.2</v>
      </c>
      <c r="E207" s="31">
        <v>0.4</v>
      </c>
      <c r="F207" s="268" t="s">
        <v>1575</v>
      </c>
      <c r="G207" s="52"/>
      <c r="H207" s="52"/>
      <c r="I207" s="44"/>
      <c r="J207" s="44"/>
    </row>
    <row r="208" spans="1:10" s="54" customFormat="1">
      <c r="A208" s="22" t="s">
        <v>545</v>
      </c>
      <c r="B208" s="84" t="s">
        <v>1645</v>
      </c>
      <c r="C208" s="34" t="s">
        <v>553</v>
      </c>
      <c r="D208" s="24">
        <v>0.2</v>
      </c>
      <c r="E208" s="24">
        <v>0.4</v>
      </c>
      <c r="F208" s="269" t="s">
        <v>1569</v>
      </c>
      <c r="G208" s="52"/>
      <c r="H208" s="52"/>
      <c r="I208" s="44"/>
      <c r="J208" s="44"/>
    </row>
    <row r="209" spans="1:10" s="54" customFormat="1" ht="13.5" customHeight="1">
      <c r="A209" s="22" t="s">
        <v>306</v>
      </c>
      <c r="B209" s="84" t="s">
        <v>307</v>
      </c>
      <c r="C209" s="34" t="s">
        <v>553</v>
      </c>
      <c r="D209" s="24">
        <v>0.2</v>
      </c>
      <c r="E209" s="24">
        <v>0.4</v>
      </c>
      <c r="F209" s="269" t="s">
        <v>1570</v>
      </c>
      <c r="G209" s="52"/>
      <c r="H209" s="52"/>
      <c r="I209" s="44"/>
      <c r="J209" s="44"/>
    </row>
    <row r="210" spans="1:10" s="54" customFormat="1" ht="13.5" customHeight="1">
      <c r="A210" s="22" t="s">
        <v>1081</v>
      </c>
      <c r="B210" s="84" t="s">
        <v>1082</v>
      </c>
      <c r="C210" s="34" t="s">
        <v>553</v>
      </c>
      <c r="D210" s="24">
        <v>0.2</v>
      </c>
      <c r="E210" s="24">
        <v>0.4</v>
      </c>
      <c r="F210" s="269" t="s">
        <v>1572</v>
      </c>
      <c r="G210" s="52"/>
      <c r="H210" s="52"/>
      <c r="I210" s="44"/>
      <c r="J210" s="44"/>
    </row>
    <row r="211" spans="1:10" s="54" customFormat="1" ht="13.5" customHeight="1">
      <c r="A211" s="22" t="s">
        <v>335</v>
      </c>
      <c r="B211" s="84" t="s">
        <v>1646</v>
      </c>
      <c r="C211" s="34" t="s">
        <v>553</v>
      </c>
      <c r="D211" s="24">
        <v>0.2</v>
      </c>
      <c r="E211" s="24">
        <v>0.4</v>
      </c>
      <c r="F211" s="269" t="s">
        <v>1573</v>
      </c>
      <c r="G211" s="52"/>
      <c r="H211" s="52"/>
      <c r="I211" s="44"/>
      <c r="J211" s="44"/>
    </row>
    <row r="212" spans="1:10" s="54" customFormat="1" ht="13.5" customHeight="1">
      <c r="A212" s="22" t="s">
        <v>388</v>
      </c>
      <c r="B212" s="84" t="s">
        <v>1647</v>
      </c>
      <c r="C212" s="34" t="s">
        <v>553</v>
      </c>
      <c r="D212" s="24">
        <v>0.2</v>
      </c>
      <c r="E212" s="24">
        <v>0.4</v>
      </c>
      <c r="F212" s="269" t="s">
        <v>1574</v>
      </c>
      <c r="G212" s="52"/>
      <c r="H212" s="52"/>
      <c r="I212" s="44"/>
      <c r="J212" s="44"/>
    </row>
    <row r="213" spans="1:10" s="54" customFormat="1" ht="13.5" customHeight="1">
      <c r="A213" s="22" t="s">
        <v>810</v>
      </c>
      <c r="B213" s="84" t="s">
        <v>812</v>
      </c>
      <c r="C213" s="34" t="s">
        <v>553</v>
      </c>
      <c r="D213" s="24">
        <v>0.2</v>
      </c>
      <c r="E213" s="24">
        <v>0.4</v>
      </c>
      <c r="F213" s="269" t="s">
        <v>1574</v>
      </c>
      <c r="G213" s="52"/>
      <c r="H213" s="52"/>
      <c r="I213" s="44"/>
      <c r="J213" s="44"/>
    </row>
    <row r="214" spans="1:10" s="54" customFormat="1" ht="13.5" customHeight="1">
      <c r="A214" s="22" t="s">
        <v>303</v>
      </c>
      <c r="B214" s="84" t="s">
        <v>893</v>
      </c>
      <c r="C214" s="34" t="s">
        <v>553</v>
      </c>
      <c r="D214" s="24">
        <v>0.2</v>
      </c>
      <c r="E214" s="24">
        <v>0.4</v>
      </c>
      <c r="F214" s="269" t="s">
        <v>1571</v>
      </c>
      <c r="G214" s="52"/>
      <c r="H214" s="52"/>
      <c r="I214" s="44"/>
      <c r="J214" s="44"/>
    </row>
    <row r="215" spans="1:10" s="54" customFormat="1" ht="13.5" customHeight="1">
      <c r="A215" s="22" t="s">
        <v>300</v>
      </c>
      <c r="B215" s="84" t="s">
        <v>301</v>
      </c>
      <c r="C215" s="34" t="s">
        <v>553</v>
      </c>
      <c r="D215" s="24">
        <v>0.2</v>
      </c>
      <c r="E215" s="24">
        <v>0.6</v>
      </c>
      <c r="F215" s="269" t="s">
        <v>1576</v>
      </c>
      <c r="G215" s="52"/>
      <c r="H215" s="52"/>
      <c r="I215" s="44"/>
      <c r="J215" s="44"/>
    </row>
    <row r="216" spans="1:10" s="54" customFormat="1" ht="13.5" customHeight="1">
      <c r="A216" s="22" t="s">
        <v>363</v>
      </c>
      <c r="B216" s="84" t="s">
        <v>364</v>
      </c>
      <c r="C216" s="34" t="s">
        <v>553</v>
      </c>
      <c r="D216" s="24">
        <v>0.2</v>
      </c>
      <c r="E216" s="24">
        <v>0.4</v>
      </c>
      <c r="F216" s="269" t="s">
        <v>1577</v>
      </c>
      <c r="G216" s="52"/>
      <c r="H216" s="52"/>
      <c r="I216" s="44"/>
      <c r="J216" s="44"/>
    </row>
    <row r="217" spans="1:10" s="54" customFormat="1" ht="13.5" customHeight="1">
      <c r="A217" s="22" t="s">
        <v>282</v>
      </c>
      <c r="B217" s="84" t="s">
        <v>1648</v>
      </c>
      <c r="C217" s="34" t="s">
        <v>553</v>
      </c>
      <c r="D217" s="24">
        <v>0.2</v>
      </c>
      <c r="E217" s="24">
        <v>0.6</v>
      </c>
      <c r="F217" s="269" t="s">
        <v>1576</v>
      </c>
      <c r="G217" s="52"/>
      <c r="H217" s="52"/>
      <c r="I217" s="44"/>
      <c r="J217" s="44"/>
    </row>
    <row r="218" spans="1:10" s="54" customFormat="1" ht="13.5" customHeight="1">
      <c r="A218" s="22" t="s">
        <v>316</v>
      </c>
      <c r="B218" s="84" t="s">
        <v>317</v>
      </c>
      <c r="C218" s="34" t="s">
        <v>553</v>
      </c>
      <c r="D218" s="24">
        <v>0.2</v>
      </c>
      <c r="E218" s="24">
        <v>0.4</v>
      </c>
      <c r="F218" s="269" t="s">
        <v>1570</v>
      </c>
      <c r="G218" s="52"/>
      <c r="H218" s="52"/>
      <c r="I218" s="44"/>
      <c r="J218" s="44"/>
    </row>
    <row r="219" spans="1:10" s="54" customFormat="1" ht="13.5" customHeight="1">
      <c r="A219" s="22" t="s">
        <v>326</v>
      </c>
      <c r="B219" s="84" t="s">
        <v>327</v>
      </c>
      <c r="C219" s="34" t="s">
        <v>553</v>
      </c>
      <c r="D219" s="24">
        <v>0.2</v>
      </c>
      <c r="E219" s="24">
        <v>0.6</v>
      </c>
      <c r="F219" s="269" t="s">
        <v>1576</v>
      </c>
      <c r="G219" s="52"/>
      <c r="H219" s="52"/>
      <c r="I219" s="44"/>
      <c r="J219" s="44"/>
    </row>
    <row r="220" spans="1:10" s="54" customFormat="1" ht="13.5" customHeight="1">
      <c r="A220" s="22" t="s">
        <v>318</v>
      </c>
      <c r="B220" s="84" t="s">
        <v>1649</v>
      </c>
      <c r="C220" s="34" t="s">
        <v>553</v>
      </c>
      <c r="D220" s="24">
        <v>0.2</v>
      </c>
      <c r="E220" s="24">
        <v>0.4</v>
      </c>
      <c r="F220" s="269" t="s">
        <v>1574</v>
      </c>
      <c r="G220" s="52"/>
      <c r="H220" s="52"/>
      <c r="I220" s="44"/>
      <c r="J220" s="44"/>
    </row>
    <row r="221" spans="1:10" s="54" customFormat="1" ht="13.5" customHeight="1">
      <c r="A221" s="22" t="s">
        <v>348</v>
      </c>
      <c r="B221" s="84" t="s">
        <v>1650</v>
      </c>
      <c r="C221" s="34" t="s">
        <v>553</v>
      </c>
      <c r="D221" s="24">
        <v>0.2</v>
      </c>
      <c r="E221" s="24">
        <v>0.6</v>
      </c>
      <c r="F221" s="269" t="s">
        <v>1576</v>
      </c>
      <c r="G221" s="52"/>
      <c r="H221" s="52"/>
      <c r="I221" s="44"/>
      <c r="J221" s="44"/>
    </row>
    <row r="222" spans="1:10" s="54" customFormat="1" ht="13.5" customHeight="1">
      <c r="A222" s="22" t="s">
        <v>285</v>
      </c>
      <c r="B222" s="84" t="s">
        <v>854</v>
      </c>
      <c r="C222" s="34" t="s">
        <v>553</v>
      </c>
      <c r="D222" s="24">
        <v>0.2</v>
      </c>
      <c r="E222" s="24">
        <v>0.4</v>
      </c>
      <c r="F222" s="269" t="s">
        <v>1571</v>
      </c>
      <c r="G222" s="52"/>
      <c r="H222" s="52"/>
      <c r="I222" s="44"/>
      <c r="J222" s="44"/>
    </row>
    <row r="223" spans="1:10" s="54" customFormat="1" ht="13.5" customHeight="1">
      <c r="A223" s="22" t="s">
        <v>351</v>
      </c>
      <c r="B223" s="84" t="s">
        <v>1651</v>
      </c>
      <c r="C223" s="34" t="s">
        <v>553</v>
      </c>
      <c r="D223" s="24">
        <v>0.2</v>
      </c>
      <c r="E223" s="24">
        <v>0.6</v>
      </c>
      <c r="F223" s="269" t="s">
        <v>1576</v>
      </c>
      <c r="G223" s="52"/>
      <c r="H223" s="52"/>
      <c r="I223" s="44"/>
      <c r="J223" s="44"/>
    </row>
    <row r="224" spans="1:10" s="54" customFormat="1" ht="13.5" customHeight="1">
      <c r="A224" s="22" t="s">
        <v>371</v>
      </c>
      <c r="B224" s="84" t="s">
        <v>1652</v>
      </c>
      <c r="C224" s="34" t="s">
        <v>553</v>
      </c>
      <c r="D224" s="24">
        <v>0.2</v>
      </c>
      <c r="E224" s="24">
        <v>0.4</v>
      </c>
      <c r="F224" s="269" t="s">
        <v>1571</v>
      </c>
      <c r="G224" s="52"/>
      <c r="H224" s="52"/>
      <c r="I224" s="44"/>
      <c r="J224" s="44"/>
    </row>
    <row r="225" spans="1:10" s="54" customFormat="1" ht="13.5" customHeight="1">
      <c r="A225" s="22" t="s">
        <v>297</v>
      </c>
      <c r="B225" s="84" t="s">
        <v>298</v>
      </c>
      <c r="C225" s="34" t="s">
        <v>553</v>
      </c>
      <c r="D225" s="24">
        <v>0.2</v>
      </c>
      <c r="E225" s="24">
        <v>0.4</v>
      </c>
      <c r="F225" s="269" t="s">
        <v>1574</v>
      </c>
      <c r="G225" s="52"/>
      <c r="H225" s="52"/>
      <c r="I225" s="44"/>
      <c r="J225" s="44"/>
    </row>
    <row r="226" spans="1:10" s="54" customFormat="1" ht="13.5" customHeight="1">
      <c r="A226" s="22" t="s">
        <v>366</v>
      </c>
      <c r="B226" s="84" t="s">
        <v>1653</v>
      </c>
      <c r="C226" s="34" t="s">
        <v>553</v>
      </c>
      <c r="D226" s="24">
        <v>0.2</v>
      </c>
      <c r="E226" s="24">
        <v>0.4</v>
      </c>
      <c r="F226" s="269" t="s">
        <v>1578</v>
      </c>
      <c r="G226" s="52"/>
      <c r="H226" s="52"/>
      <c r="I226" s="44"/>
      <c r="J226" s="44"/>
    </row>
    <row r="227" spans="1:10" s="54" customFormat="1" ht="13.5" customHeight="1">
      <c r="A227" s="22" t="s">
        <v>280</v>
      </c>
      <c r="B227" s="84" t="s">
        <v>1654</v>
      </c>
      <c r="C227" s="34" t="s">
        <v>553</v>
      </c>
      <c r="D227" s="24">
        <v>0.2</v>
      </c>
      <c r="E227" s="24">
        <v>0.6</v>
      </c>
      <c r="F227" s="269" t="s">
        <v>1576</v>
      </c>
      <c r="G227" s="52"/>
      <c r="H227" s="52"/>
      <c r="I227" s="44"/>
      <c r="J227" s="44"/>
    </row>
    <row r="228" spans="1:10" s="54" customFormat="1" ht="13.5" customHeight="1">
      <c r="A228" s="22" t="s">
        <v>353</v>
      </c>
      <c r="B228" s="84" t="s">
        <v>354</v>
      </c>
      <c r="C228" s="34" t="s">
        <v>553</v>
      </c>
      <c r="D228" s="24">
        <v>0.2</v>
      </c>
      <c r="E228" s="24">
        <v>0.6</v>
      </c>
      <c r="F228" s="269" t="s">
        <v>1576</v>
      </c>
      <c r="G228" s="52"/>
      <c r="H228" s="52"/>
      <c r="I228" s="44"/>
      <c r="J228" s="44"/>
    </row>
    <row r="229" spans="1:10" s="54" customFormat="1" ht="13.5" customHeight="1">
      <c r="A229" s="22" t="s">
        <v>389</v>
      </c>
      <c r="B229" s="84" t="s">
        <v>390</v>
      </c>
      <c r="C229" s="34" t="s">
        <v>553</v>
      </c>
      <c r="D229" s="24">
        <v>0.2</v>
      </c>
      <c r="E229" s="24">
        <v>0.4</v>
      </c>
      <c r="F229" s="269" t="s">
        <v>1579</v>
      </c>
      <c r="G229" s="52"/>
      <c r="H229" s="52"/>
      <c r="I229" s="44"/>
      <c r="J229" s="44"/>
    </row>
    <row r="230" spans="1:10" s="54" customFormat="1" ht="13.5" customHeight="1">
      <c r="A230" s="22" t="s">
        <v>346</v>
      </c>
      <c r="B230" s="84" t="s">
        <v>347</v>
      </c>
      <c r="C230" s="34" t="s">
        <v>553</v>
      </c>
      <c r="D230" s="24">
        <v>0.2</v>
      </c>
      <c r="E230" s="24">
        <v>0.4</v>
      </c>
      <c r="F230" s="269" t="s">
        <v>1577</v>
      </c>
      <c r="G230" s="52"/>
      <c r="H230" s="52"/>
      <c r="I230" s="44"/>
      <c r="J230" s="44"/>
    </row>
    <row r="231" spans="1:10" s="54" customFormat="1" ht="13.5" customHeight="1">
      <c r="A231" s="22" t="s">
        <v>855</v>
      </c>
      <c r="B231" s="84" t="s">
        <v>1655</v>
      </c>
      <c r="C231" s="34" t="s">
        <v>553</v>
      </c>
      <c r="D231" s="24">
        <v>0.2</v>
      </c>
      <c r="E231" s="24">
        <v>0.4</v>
      </c>
      <c r="F231" s="269" t="s">
        <v>1569</v>
      </c>
      <c r="G231" s="52"/>
      <c r="H231" s="52"/>
      <c r="I231" s="44"/>
      <c r="J231" s="44"/>
    </row>
    <row r="232" spans="1:10" s="54" customFormat="1" ht="13.5" customHeight="1">
      <c r="A232" s="22" t="s">
        <v>337</v>
      </c>
      <c r="B232" s="84" t="s">
        <v>1656</v>
      </c>
      <c r="C232" s="34" t="s">
        <v>553</v>
      </c>
      <c r="D232" s="24">
        <v>0.2</v>
      </c>
      <c r="E232" s="24">
        <v>0.4</v>
      </c>
      <c r="F232" s="269" t="s">
        <v>1574</v>
      </c>
      <c r="G232" s="52"/>
      <c r="H232" s="52"/>
      <c r="I232" s="44"/>
      <c r="J232" s="44"/>
    </row>
    <row r="233" spans="1:10" s="54" customFormat="1" ht="13.5" customHeight="1">
      <c r="A233" s="22" t="s">
        <v>286</v>
      </c>
      <c r="B233" s="84" t="s">
        <v>287</v>
      </c>
      <c r="C233" s="34" t="s">
        <v>553</v>
      </c>
      <c r="D233" s="24">
        <v>0.2</v>
      </c>
      <c r="E233" s="24">
        <v>0.4</v>
      </c>
      <c r="F233" s="269" t="s">
        <v>1577</v>
      </c>
      <c r="G233" s="52"/>
      <c r="H233" s="52"/>
      <c r="I233" s="44"/>
      <c r="J233" s="44"/>
    </row>
    <row r="234" spans="1:10" s="54" customFormat="1" ht="13.5" customHeight="1">
      <c r="A234" s="22" t="s">
        <v>544</v>
      </c>
      <c r="B234" s="84" t="s">
        <v>1657</v>
      </c>
      <c r="C234" s="34" t="s">
        <v>553</v>
      </c>
      <c r="D234" s="24">
        <v>0.2</v>
      </c>
      <c r="E234" s="24">
        <v>0.4</v>
      </c>
      <c r="F234" s="269" t="s">
        <v>1574</v>
      </c>
      <c r="G234" s="52"/>
      <c r="H234" s="52"/>
      <c r="I234" s="44"/>
      <c r="J234" s="44"/>
    </row>
    <row r="235" spans="1:10" s="54" customFormat="1" ht="13.5" customHeight="1">
      <c r="A235" s="22" t="s">
        <v>1901</v>
      </c>
      <c r="B235" s="84" t="s">
        <v>1902</v>
      </c>
      <c r="C235" s="34" t="s">
        <v>553</v>
      </c>
      <c r="D235" s="24">
        <v>0.2</v>
      </c>
      <c r="E235" s="24">
        <v>0.4</v>
      </c>
      <c r="F235" s="269" t="s">
        <v>1571</v>
      </c>
      <c r="G235" s="52"/>
      <c r="H235" s="52"/>
      <c r="I235" s="44"/>
      <c r="J235" s="44"/>
    </row>
    <row r="236" spans="1:10" s="54" customFormat="1" ht="13.5" customHeight="1">
      <c r="A236" s="22" t="s">
        <v>400</v>
      </c>
      <c r="B236" s="84" t="s">
        <v>401</v>
      </c>
      <c r="C236" s="34" t="s">
        <v>553</v>
      </c>
      <c r="D236" s="24">
        <v>0.2</v>
      </c>
      <c r="E236" s="24">
        <v>0.4</v>
      </c>
      <c r="F236" s="269" t="s">
        <v>1574</v>
      </c>
      <c r="G236" s="52"/>
      <c r="H236" s="52"/>
      <c r="I236" s="44"/>
      <c r="J236" s="44"/>
    </row>
    <row r="237" spans="1:10" s="54" customFormat="1" ht="13.5" customHeight="1">
      <c r="A237" s="22" t="s">
        <v>332</v>
      </c>
      <c r="B237" s="84" t="s">
        <v>717</v>
      </c>
      <c r="C237" s="34" t="s">
        <v>553</v>
      </c>
      <c r="D237" s="24">
        <v>0.2</v>
      </c>
      <c r="E237" s="24">
        <v>0.4</v>
      </c>
      <c r="F237" s="269" t="s">
        <v>1579</v>
      </c>
      <c r="G237" s="52"/>
      <c r="H237" s="52"/>
      <c r="I237" s="44"/>
      <c r="J237" s="44"/>
    </row>
    <row r="238" spans="1:10" s="54" customFormat="1" ht="13.5" customHeight="1">
      <c r="A238" s="22" t="s">
        <v>1327</v>
      </c>
      <c r="B238" s="84" t="s">
        <v>1659</v>
      </c>
      <c r="C238" s="34" t="s">
        <v>553</v>
      </c>
      <c r="D238" s="24">
        <v>0.2</v>
      </c>
      <c r="E238" s="24">
        <v>0.4</v>
      </c>
      <c r="F238" s="269" t="s">
        <v>1569</v>
      </c>
      <c r="G238" s="52"/>
      <c r="H238" s="52"/>
      <c r="I238" s="44"/>
      <c r="J238" s="44"/>
    </row>
    <row r="239" spans="1:10" s="54" customFormat="1" ht="13.5" customHeight="1">
      <c r="A239" s="22" t="s">
        <v>381</v>
      </c>
      <c r="B239" s="84" t="s">
        <v>1660</v>
      </c>
      <c r="C239" s="34" t="s">
        <v>553</v>
      </c>
      <c r="D239" s="24">
        <v>0.2</v>
      </c>
      <c r="E239" s="24">
        <v>0.4</v>
      </c>
      <c r="F239" s="269" t="s">
        <v>1571</v>
      </c>
      <c r="G239" s="52"/>
      <c r="H239" s="52"/>
      <c r="I239" s="44"/>
      <c r="J239" s="44"/>
    </row>
    <row r="240" spans="1:10" s="54" customFormat="1" ht="13.5" customHeight="1">
      <c r="A240" s="22" t="s">
        <v>361</v>
      </c>
      <c r="B240" s="84" t="s">
        <v>1661</v>
      </c>
      <c r="C240" s="34" t="s">
        <v>553</v>
      </c>
      <c r="D240" s="24">
        <v>0.2</v>
      </c>
      <c r="E240" s="24">
        <v>0.4</v>
      </c>
      <c r="F240" s="269" t="s">
        <v>1573</v>
      </c>
      <c r="G240" s="52"/>
      <c r="H240" s="52"/>
      <c r="I240" s="44"/>
      <c r="J240" s="44"/>
    </row>
    <row r="241" spans="1:10" s="54" customFormat="1" ht="13.5" customHeight="1">
      <c r="A241" s="22" t="s">
        <v>340</v>
      </c>
      <c r="B241" s="84" t="s">
        <v>1662</v>
      </c>
      <c r="C241" s="34" t="s">
        <v>553</v>
      </c>
      <c r="D241" s="24">
        <v>0.2</v>
      </c>
      <c r="E241" s="24">
        <v>0.4</v>
      </c>
      <c r="F241" s="269" t="s">
        <v>1571</v>
      </c>
      <c r="G241" s="52"/>
      <c r="H241" s="52"/>
      <c r="I241" s="44"/>
      <c r="J241" s="44"/>
    </row>
    <row r="242" spans="1:10" s="54" customFormat="1" ht="13.5" customHeight="1">
      <c r="A242" s="22" t="s">
        <v>357</v>
      </c>
      <c r="B242" s="84" t="s">
        <v>1663</v>
      </c>
      <c r="C242" s="34" t="s">
        <v>553</v>
      </c>
      <c r="D242" s="24">
        <v>0.2</v>
      </c>
      <c r="E242" s="24">
        <v>0.4</v>
      </c>
      <c r="F242" s="269" t="s">
        <v>1577</v>
      </c>
      <c r="G242" s="52"/>
      <c r="H242" s="52"/>
      <c r="I242" s="44"/>
      <c r="J242" s="44"/>
    </row>
    <row r="243" spans="1:10" s="54" customFormat="1" ht="13.5" customHeight="1">
      <c r="A243" s="22" t="s">
        <v>308</v>
      </c>
      <c r="B243" s="84" t="s">
        <v>309</v>
      </c>
      <c r="C243" s="34" t="s">
        <v>553</v>
      </c>
      <c r="D243" s="24">
        <v>0.2</v>
      </c>
      <c r="E243" s="24">
        <v>0.4</v>
      </c>
      <c r="F243" s="269" t="s">
        <v>1579</v>
      </c>
      <c r="G243" s="52"/>
      <c r="H243" s="52"/>
      <c r="I243" s="44"/>
      <c r="J243" s="44"/>
    </row>
    <row r="244" spans="1:10" s="54" customFormat="1" ht="13.5" customHeight="1">
      <c r="A244" s="22" t="s">
        <v>319</v>
      </c>
      <c r="B244" s="84" t="s">
        <v>320</v>
      </c>
      <c r="C244" s="34" t="s">
        <v>553</v>
      </c>
      <c r="D244" s="24">
        <v>0.2</v>
      </c>
      <c r="E244" s="24">
        <v>0.4</v>
      </c>
      <c r="F244" s="269" t="s">
        <v>1579</v>
      </c>
      <c r="G244" s="52"/>
      <c r="H244" s="52"/>
      <c r="I244" s="44"/>
      <c r="J244" s="44"/>
    </row>
    <row r="245" spans="1:10" s="54" customFormat="1" ht="13.5" customHeight="1">
      <c r="A245" s="22" t="s">
        <v>737</v>
      </c>
      <c r="B245" s="84" t="s">
        <v>1727</v>
      </c>
      <c r="C245" s="34" t="s">
        <v>553</v>
      </c>
      <c r="D245" s="24">
        <v>0.2</v>
      </c>
      <c r="E245" s="24">
        <v>0.6</v>
      </c>
      <c r="F245" s="269" t="s">
        <v>1576</v>
      </c>
      <c r="G245" s="52"/>
      <c r="H245" s="52"/>
      <c r="I245" s="44"/>
      <c r="J245" s="44"/>
    </row>
    <row r="246" spans="1:10" s="54" customFormat="1" ht="13.5" customHeight="1">
      <c r="A246" s="22" t="s">
        <v>305</v>
      </c>
      <c r="B246" s="84" t="s">
        <v>1664</v>
      </c>
      <c r="C246" s="34" t="s">
        <v>553</v>
      </c>
      <c r="D246" s="24">
        <v>0.2</v>
      </c>
      <c r="E246" s="24">
        <v>0.6</v>
      </c>
      <c r="F246" s="269" t="s">
        <v>1576</v>
      </c>
      <c r="G246" s="52"/>
      <c r="H246" s="52"/>
      <c r="I246" s="44"/>
      <c r="J246" s="44"/>
    </row>
    <row r="247" spans="1:10" s="54" customFormat="1" ht="13.5" customHeight="1">
      <c r="A247" s="22" t="s">
        <v>547</v>
      </c>
      <c r="B247" s="84" t="s">
        <v>1665</v>
      </c>
      <c r="C247" s="34" t="s">
        <v>553</v>
      </c>
      <c r="D247" s="24">
        <v>0.2</v>
      </c>
      <c r="E247" s="24">
        <v>0.4</v>
      </c>
      <c r="F247" s="269" t="s">
        <v>1573</v>
      </c>
      <c r="G247" s="52"/>
      <c r="H247" s="52"/>
      <c r="I247" s="44"/>
      <c r="J247" s="44"/>
    </row>
    <row r="248" spans="1:10" s="54" customFormat="1" ht="13.5" customHeight="1">
      <c r="A248" s="22" t="s">
        <v>412</v>
      </c>
      <c r="B248" s="84" t="s">
        <v>1015</v>
      </c>
      <c r="C248" s="34" t="s">
        <v>553</v>
      </c>
      <c r="D248" s="24">
        <v>0.2</v>
      </c>
      <c r="E248" s="24">
        <v>0.4</v>
      </c>
      <c r="F248" s="269" t="s">
        <v>1571</v>
      </c>
      <c r="G248" s="52"/>
      <c r="H248" s="52"/>
      <c r="I248" s="44"/>
      <c r="J248" s="44"/>
    </row>
    <row r="249" spans="1:10" s="54" customFormat="1" ht="13.5" customHeight="1">
      <c r="A249" s="22" t="s">
        <v>386</v>
      </c>
      <c r="B249" s="84" t="s">
        <v>387</v>
      </c>
      <c r="C249" s="34" t="s">
        <v>553</v>
      </c>
      <c r="D249" s="24">
        <v>0.2</v>
      </c>
      <c r="E249" s="24">
        <v>0.4</v>
      </c>
      <c r="F249" s="269" t="s">
        <v>1573</v>
      </c>
      <c r="G249" s="52"/>
      <c r="H249" s="52"/>
      <c r="I249" s="44"/>
      <c r="J249" s="44"/>
    </row>
    <row r="250" spans="1:10" s="54" customFormat="1" ht="13.5" customHeight="1">
      <c r="A250" s="22" t="s">
        <v>328</v>
      </c>
      <c r="B250" s="84" t="s">
        <v>1667</v>
      </c>
      <c r="C250" s="34" t="s">
        <v>553</v>
      </c>
      <c r="D250" s="24">
        <v>0.2</v>
      </c>
      <c r="E250" s="24">
        <v>0.4</v>
      </c>
      <c r="F250" s="269" t="s">
        <v>1571</v>
      </c>
      <c r="G250" s="52"/>
      <c r="H250" s="52"/>
      <c r="I250" s="44"/>
      <c r="J250" s="44"/>
    </row>
    <row r="251" spans="1:10" s="54" customFormat="1" ht="13.5" customHeight="1">
      <c r="A251" s="22" t="s">
        <v>323</v>
      </c>
      <c r="B251" s="84" t="s">
        <v>324</v>
      </c>
      <c r="C251" s="34" t="s">
        <v>553</v>
      </c>
      <c r="D251" s="24">
        <v>0.2</v>
      </c>
      <c r="E251" s="24">
        <v>0.4</v>
      </c>
      <c r="F251" s="269" t="s">
        <v>1579</v>
      </c>
      <c r="G251" s="52"/>
      <c r="H251" s="52"/>
      <c r="I251" s="44"/>
      <c r="J251" s="44"/>
    </row>
    <row r="252" spans="1:10" s="54" customFormat="1" ht="13.5" customHeight="1">
      <c r="A252" s="22" t="s">
        <v>1581</v>
      </c>
      <c r="B252" s="84" t="s">
        <v>1735</v>
      </c>
      <c r="C252" s="34" t="s">
        <v>553</v>
      </c>
      <c r="D252" s="24">
        <v>0.2</v>
      </c>
      <c r="E252" s="24">
        <v>0.4</v>
      </c>
      <c r="F252" s="269" t="s">
        <v>1573</v>
      </c>
      <c r="G252" s="52"/>
      <c r="H252" s="52"/>
      <c r="I252" s="44"/>
      <c r="J252" s="44"/>
    </row>
    <row r="253" spans="1:10" s="54" customFormat="1" ht="13.5" customHeight="1">
      <c r="A253" s="22" t="s">
        <v>451</v>
      </c>
      <c r="B253" s="84" t="s">
        <v>1669</v>
      </c>
      <c r="C253" s="34" t="s">
        <v>553</v>
      </c>
      <c r="D253" s="24">
        <v>0.2</v>
      </c>
      <c r="E253" s="24">
        <v>0.4</v>
      </c>
      <c r="F253" s="269" t="s">
        <v>1571</v>
      </c>
      <c r="G253" s="52"/>
      <c r="H253" s="52"/>
      <c r="I253" s="44"/>
      <c r="J253" s="44"/>
    </row>
    <row r="254" spans="1:10" s="54" customFormat="1" ht="13.5" customHeight="1">
      <c r="A254" s="22" t="s">
        <v>330</v>
      </c>
      <c r="B254" s="84" t="s">
        <v>331</v>
      </c>
      <c r="C254" s="34" t="s">
        <v>553</v>
      </c>
      <c r="D254" s="24">
        <v>0.2</v>
      </c>
      <c r="E254" s="24">
        <v>0.4</v>
      </c>
      <c r="F254" s="269" t="s">
        <v>1579</v>
      </c>
      <c r="G254" s="52"/>
      <c r="H254" s="52"/>
      <c r="I254" s="44"/>
      <c r="J254" s="44"/>
    </row>
    <row r="255" spans="1:10" s="54" customFormat="1" ht="13.5" customHeight="1">
      <c r="A255" s="22" t="s">
        <v>425</v>
      </c>
      <c r="B255" s="84" t="s">
        <v>1670</v>
      </c>
      <c r="C255" s="34" t="s">
        <v>553</v>
      </c>
      <c r="D255" s="24">
        <v>0.2</v>
      </c>
      <c r="E255" s="24">
        <v>0.4</v>
      </c>
      <c r="F255" s="269" t="s">
        <v>1571</v>
      </c>
      <c r="G255" s="52"/>
      <c r="H255" s="52"/>
      <c r="I255" s="44"/>
      <c r="J255" s="44"/>
    </row>
    <row r="256" spans="1:10" s="54" customFormat="1" ht="13.5" customHeight="1">
      <c r="A256" s="22" t="s">
        <v>339</v>
      </c>
      <c r="B256" s="84" t="s">
        <v>1671</v>
      </c>
      <c r="C256" s="34" t="s">
        <v>553</v>
      </c>
      <c r="D256" s="24">
        <v>0.2</v>
      </c>
      <c r="E256" s="24">
        <v>0.6</v>
      </c>
      <c r="F256" s="269" t="s">
        <v>1576</v>
      </c>
      <c r="G256" s="52"/>
      <c r="H256" s="52"/>
      <c r="I256" s="44"/>
      <c r="J256" s="44"/>
    </row>
    <row r="257" spans="1:10" s="54" customFormat="1" ht="13.5" customHeight="1">
      <c r="A257" s="22" t="s">
        <v>291</v>
      </c>
      <c r="B257" s="84" t="s">
        <v>1672</v>
      </c>
      <c r="C257" s="34" t="s">
        <v>553</v>
      </c>
      <c r="D257" s="24">
        <v>0.2</v>
      </c>
      <c r="E257" s="24">
        <v>0.6</v>
      </c>
      <c r="F257" s="269" t="s">
        <v>1576</v>
      </c>
      <c r="G257" s="52"/>
      <c r="H257" s="52"/>
      <c r="I257" s="44"/>
      <c r="J257" s="44"/>
    </row>
    <row r="258" spans="1:10" s="54" customFormat="1" ht="13.5" customHeight="1">
      <c r="A258" s="22" t="s">
        <v>405</v>
      </c>
      <c r="B258" s="84" t="s">
        <v>406</v>
      </c>
      <c r="C258" s="34" t="s">
        <v>553</v>
      </c>
      <c r="D258" s="24">
        <v>0.2</v>
      </c>
      <c r="E258" s="24">
        <v>0.4</v>
      </c>
      <c r="F258" s="269" t="s">
        <v>1569</v>
      </c>
      <c r="G258" s="52"/>
      <c r="H258" s="52"/>
      <c r="I258" s="44"/>
      <c r="J258" s="44"/>
    </row>
    <row r="259" spans="1:10" s="54" customFormat="1" ht="13.5" customHeight="1">
      <c r="A259" s="22" t="s">
        <v>283</v>
      </c>
      <c r="B259" s="84" t="s">
        <v>1673</v>
      </c>
      <c r="C259" s="34" t="s">
        <v>553</v>
      </c>
      <c r="D259" s="24">
        <v>0.2</v>
      </c>
      <c r="E259" s="24">
        <v>0.6</v>
      </c>
      <c r="F259" s="269" t="s">
        <v>1576</v>
      </c>
      <c r="G259" s="52"/>
      <c r="H259" s="52"/>
      <c r="I259" s="44"/>
      <c r="J259" s="44"/>
    </row>
    <row r="260" spans="1:10" s="54" customFormat="1" ht="13.5" customHeight="1">
      <c r="A260" s="22" t="s">
        <v>1621</v>
      </c>
      <c r="B260" s="84" t="s">
        <v>1622</v>
      </c>
      <c r="C260" s="34" t="s">
        <v>553</v>
      </c>
      <c r="D260" s="24">
        <v>0.2</v>
      </c>
      <c r="E260" s="24">
        <v>0.4</v>
      </c>
      <c r="F260" s="269" t="s">
        <v>1571</v>
      </c>
      <c r="G260" s="52"/>
      <c r="H260" s="52"/>
      <c r="I260" s="44"/>
      <c r="J260" s="44"/>
    </row>
    <row r="261" spans="1:10" s="54" customFormat="1" ht="13.5" customHeight="1">
      <c r="A261" s="22" t="s">
        <v>395</v>
      </c>
      <c r="B261" s="84" t="s">
        <v>1675</v>
      </c>
      <c r="C261" s="34" t="s">
        <v>553</v>
      </c>
      <c r="D261" s="24">
        <v>0.2</v>
      </c>
      <c r="E261" s="24">
        <v>0.4</v>
      </c>
      <c r="F261" s="269" t="s">
        <v>1571</v>
      </c>
      <c r="G261" s="52"/>
      <c r="H261" s="52"/>
      <c r="I261" s="44"/>
      <c r="J261" s="44"/>
    </row>
    <row r="262" spans="1:10" s="54" customFormat="1" ht="13.5" customHeight="1">
      <c r="A262" s="22" t="s">
        <v>436</v>
      </c>
      <c r="B262" s="84" t="s">
        <v>1852</v>
      </c>
      <c r="C262" s="34" t="s">
        <v>553</v>
      </c>
      <c r="D262" s="24">
        <v>0.2</v>
      </c>
      <c r="E262" s="24">
        <v>0.4</v>
      </c>
      <c r="F262" s="269" t="s">
        <v>1575</v>
      </c>
      <c r="G262" s="52"/>
      <c r="H262" s="52"/>
      <c r="I262" s="44"/>
      <c r="J262" s="44"/>
    </row>
    <row r="263" spans="1:10" s="54" customFormat="1" ht="13.5" customHeight="1">
      <c r="A263" s="22" t="s">
        <v>367</v>
      </c>
      <c r="B263" s="84" t="s">
        <v>368</v>
      </c>
      <c r="C263" s="34" t="s">
        <v>553</v>
      </c>
      <c r="D263" s="24">
        <v>0.2</v>
      </c>
      <c r="E263" s="24">
        <v>0.4</v>
      </c>
      <c r="F263" s="269" t="s">
        <v>1571</v>
      </c>
      <c r="G263" s="52"/>
      <c r="H263" s="52"/>
      <c r="I263" s="44"/>
      <c r="J263" s="44"/>
    </row>
    <row r="264" spans="1:10" s="54" customFormat="1" ht="13.5" customHeight="1">
      <c r="A264" s="22" t="s">
        <v>325</v>
      </c>
      <c r="B264" s="84" t="s">
        <v>1676</v>
      </c>
      <c r="C264" s="34" t="s">
        <v>553</v>
      </c>
      <c r="D264" s="24">
        <v>0.2</v>
      </c>
      <c r="E264" s="24">
        <v>0.4</v>
      </c>
      <c r="F264" s="269" t="s">
        <v>1570</v>
      </c>
      <c r="G264" s="52"/>
      <c r="H264" s="52"/>
      <c r="I264" s="44"/>
      <c r="J264" s="44"/>
    </row>
    <row r="265" spans="1:10" s="54" customFormat="1" ht="13.5" customHeight="1">
      <c r="A265" s="22" t="s">
        <v>341</v>
      </c>
      <c r="B265" s="84" t="s">
        <v>342</v>
      </c>
      <c r="C265" s="34" t="s">
        <v>553</v>
      </c>
      <c r="D265" s="24">
        <v>0.2</v>
      </c>
      <c r="E265" s="24">
        <v>0.4</v>
      </c>
      <c r="F265" s="269" t="s">
        <v>1571</v>
      </c>
      <c r="G265" s="52"/>
      <c r="H265" s="52"/>
      <c r="I265" s="44"/>
      <c r="J265" s="44"/>
    </row>
    <row r="266" spans="1:10" s="54" customFormat="1" ht="13.5" customHeight="1">
      <c r="A266" s="22" t="s">
        <v>1387</v>
      </c>
      <c r="B266" s="84" t="s">
        <v>1388</v>
      </c>
      <c r="C266" s="34" t="s">
        <v>553</v>
      </c>
      <c r="D266" s="24">
        <v>0.2</v>
      </c>
      <c r="E266" s="24">
        <v>0.4</v>
      </c>
      <c r="F266" s="269" t="s">
        <v>1572</v>
      </c>
      <c r="G266" s="52"/>
      <c r="H266" s="52"/>
      <c r="I266" s="44"/>
      <c r="J266" s="44"/>
    </row>
    <row r="267" spans="1:10" s="54" customFormat="1" ht="13.5" customHeight="1">
      <c r="A267" s="22" t="s">
        <v>548</v>
      </c>
      <c r="B267" s="84" t="s">
        <v>1677</v>
      </c>
      <c r="C267" s="34" t="s">
        <v>553</v>
      </c>
      <c r="D267" s="24">
        <v>0.2</v>
      </c>
      <c r="E267" s="24">
        <v>0.4</v>
      </c>
      <c r="F267" s="269" t="s">
        <v>1571</v>
      </c>
      <c r="G267" s="52"/>
      <c r="H267" s="52"/>
      <c r="I267" s="44"/>
      <c r="J267" s="44"/>
    </row>
    <row r="268" spans="1:10" s="54" customFormat="1" ht="13.5" customHeight="1">
      <c r="A268" s="22" t="s">
        <v>790</v>
      </c>
      <c r="B268" s="84" t="s">
        <v>791</v>
      </c>
      <c r="C268" s="34" t="s">
        <v>553</v>
      </c>
      <c r="D268" s="24">
        <v>0.2</v>
      </c>
      <c r="E268" s="24">
        <v>0.4</v>
      </c>
      <c r="F268" s="269" t="s">
        <v>1577</v>
      </c>
      <c r="G268" s="52"/>
      <c r="H268" s="52"/>
      <c r="I268" s="44"/>
      <c r="J268" s="44"/>
    </row>
    <row r="269" spans="1:10" s="54" customFormat="1" ht="13.5" customHeight="1">
      <c r="A269" s="22" t="s">
        <v>321</v>
      </c>
      <c r="B269" s="84" t="s">
        <v>1678</v>
      </c>
      <c r="C269" s="34" t="s">
        <v>553</v>
      </c>
      <c r="D269" s="24">
        <v>0.2</v>
      </c>
      <c r="E269" s="24">
        <v>0.4</v>
      </c>
      <c r="F269" s="269" t="s">
        <v>1574</v>
      </c>
      <c r="G269" s="52"/>
      <c r="H269" s="52"/>
      <c r="I269" s="44"/>
      <c r="J269" s="44"/>
    </row>
    <row r="270" spans="1:10" s="54" customFormat="1" ht="13.5" customHeight="1">
      <c r="A270" s="22" t="s">
        <v>299</v>
      </c>
      <c r="B270" s="84" t="s">
        <v>1679</v>
      </c>
      <c r="C270" s="34" t="s">
        <v>553</v>
      </c>
      <c r="D270" s="24">
        <v>0.2</v>
      </c>
      <c r="E270" s="24">
        <v>0.6</v>
      </c>
      <c r="F270" s="269" t="s">
        <v>1576</v>
      </c>
      <c r="G270" s="52"/>
      <c r="H270" s="52"/>
      <c r="I270" s="44"/>
      <c r="J270" s="44"/>
    </row>
    <row r="271" spans="1:10" s="54" customFormat="1" ht="13.5" customHeight="1">
      <c r="A271" s="22" t="s">
        <v>370</v>
      </c>
      <c r="B271" s="84" t="s">
        <v>1680</v>
      </c>
      <c r="C271" s="34" t="s">
        <v>553</v>
      </c>
      <c r="D271" s="24">
        <v>0.2</v>
      </c>
      <c r="E271" s="24">
        <v>0.4</v>
      </c>
      <c r="F271" s="269" t="s">
        <v>1574</v>
      </c>
      <c r="G271" s="52"/>
      <c r="H271" s="52"/>
      <c r="I271" s="44"/>
      <c r="J271" s="44"/>
    </row>
    <row r="272" spans="1:10" s="54" customFormat="1" ht="13.5" customHeight="1">
      <c r="A272" s="22" t="s">
        <v>333</v>
      </c>
      <c r="B272" s="84" t="s">
        <v>1681</v>
      </c>
      <c r="C272" s="34" t="s">
        <v>553</v>
      </c>
      <c r="D272" s="24">
        <v>0.2</v>
      </c>
      <c r="E272" s="24">
        <v>0.4</v>
      </c>
      <c r="F272" s="269" t="s">
        <v>1578</v>
      </c>
      <c r="G272" s="52"/>
      <c r="H272" s="52"/>
      <c r="I272" s="44"/>
      <c r="J272" s="44"/>
    </row>
    <row r="273" spans="1:10" s="54" customFormat="1" ht="13.5" customHeight="1">
      <c r="A273" s="22" t="s">
        <v>1147</v>
      </c>
      <c r="B273" s="84" t="s">
        <v>1148</v>
      </c>
      <c r="C273" s="34" t="s">
        <v>553</v>
      </c>
      <c r="D273" s="24">
        <v>0.2</v>
      </c>
      <c r="E273" s="24">
        <v>0.4</v>
      </c>
      <c r="F273" s="269" t="s">
        <v>1574</v>
      </c>
      <c r="G273" s="52"/>
      <c r="H273" s="52"/>
      <c r="I273" s="44"/>
      <c r="J273" s="44"/>
    </row>
    <row r="274" spans="1:10" s="54" customFormat="1" ht="13.5" customHeight="1">
      <c r="A274" s="22" t="s">
        <v>304</v>
      </c>
      <c r="B274" s="84" t="s">
        <v>1682</v>
      </c>
      <c r="C274" s="34" t="s">
        <v>553</v>
      </c>
      <c r="D274" s="24">
        <v>0.2</v>
      </c>
      <c r="E274" s="24">
        <v>0.4</v>
      </c>
      <c r="F274" s="269" t="s">
        <v>1577</v>
      </c>
      <c r="G274" s="52"/>
      <c r="H274" s="52"/>
      <c r="I274" s="44"/>
      <c r="J274" s="44"/>
    </row>
    <row r="275" spans="1:10" s="54" customFormat="1" ht="13.5" customHeight="1">
      <c r="A275" s="22" t="s">
        <v>295</v>
      </c>
      <c r="B275" s="84" t="s">
        <v>296</v>
      </c>
      <c r="C275" s="34" t="s">
        <v>553</v>
      </c>
      <c r="D275" s="24">
        <v>0.2</v>
      </c>
      <c r="E275" s="24">
        <v>0.4</v>
      </c>
      <c r="F275" s="269" t="s">
        <v>1571</v>
      </c>
      <c r="G275" s="52"/>
      <c r="H275" s="52"/>
      <c r="I275" s="44"/>
      <c r="J275" s="44"/>
    </row>
    <row r="276" spans="1:10" s="54" customFormat="1" ht="13.5" customHeight="1">
      <c r="A276" s="22" t="s">
        <v>312</v>
      </c>
      <c r="B276" s="84" t="s">
        <v>313</v>
      </c>
      <c r="C276" s="34" t="s">
        <v>553</v>
      </c>
      <c r="D276" s="24">
        <v>0.2</v>
      </c>
      <c r="E276" s="24">
        <v>0.4</v>
      </c>
      <c r="F276" s="269" t="s">
        <v>1577</v>
      </c>
      <c r="G276" s="52"/>
      <c r="H276" s="52"/>
      <c r="I276" s="44"/>
      <c r="J276" s="44"/>
    </row>
    <row r="277" spans="1:10" s="54" customFormat="1" ht="13.5" customHeight="1">
      <c r="A277" s="26" t="s">
        <v>580</v>
      </c>
      <c r="B277" s="84" t="s">
        <v>1683</v>
      </c>
      <c r="C277" s="34" t="s">
        <v>553</v>
      </c>
      <c r="D277" s="24">
        <v>0.2</v>
      </c>
      <c r="E277" s="24">
        <v>0.4</v>
      </c>
      <c r="F277" s="269" t="s">
        <v>1574</v>
      </c>
      <c r="G277" s="52"/>
      <c r="H277" s="52"/>
      <c r="I277" s="44"/>
      <c r="J277" s="44"/>
    </row>
    <row r="278" spans="1:10" s="54" customFormat="1" ht="13.5" customHeight="1">
      <c r="A278" s="22" t="s">
        <v>343</v>
      </c>
      <c r="B278" s="84" t="s">
        <v>344</v>
      </c>
      <c r="C278" s="34" t="s">
        <v>553</v>
      </c>
      <c r="D278" s="24">
        <v>0.2</v>
      </c>
      <c r="E278" s="24">
        <v>0.4</v>
      </c>
      <c r="F278" s="269" t="s">
        <v>1571</v>
      </c>
      <c r="G278" s="52"/>
      <c r="H278" s="52"/>
      <c r="I278" s="44"/>
      <c r="J278" s="44"/>
    </row>
    <row r="279" spans="1:10" s="54" customFormat="1" ht="13.5" customHeight="1">
      <c r="A279" s="22" t="s">
        <v>292</v>
      </c>
      <c r="B279" s="84" t="s">
        <v>1684</v>
      </c>
      <c r="C279" s="34" t="s">
        <v>553</v>
      </c>
      <c r="D279" s="24">
        <v>0.2</v>
      </c>
      <c r="E279" s="24">
        <v>0.4</v>
      </c>
      <c r="F279" s="269" t="s">
        <v>1579</v>
      </c>
      <c r="G279" s="52"/>
      <c r="H279" s="52"/>
      <c r="I279" s="44"/>
      <c r="J279" s="44"/>
    </row>
    <row r="280" spans="1:10" s="54" customFormat="1" ht="13.5" customHeight="1">
      <c r="A280" s="22" t="s">
        <v>415</v>
      </c>
      <c r="B280" s="84" t="s">
        <v>1685</v>
      </c>
      <c r="C280" s="34" t="s">
        <v>553</v>
      </c>
      <c r="D280" s="24">
        <v>0.2</v>
      </c>
      <c r="E280" s="24">
        <v>0.6</v>
      </c>
      <c r="F280" s="269" t="s">
        <v>1576</v>
      </c>
      <c r="G280" s="52"/>
      <c r="H280" s="52"/>
      <c r="I280" s="44"/>
      <c r="J280" s="44"/>
    </row>
    <row r="281" spans="1:10" s="54" customFormat="1" ht="13.5" customHeight="1">
      <c r="A281" s="22" t="s">
        <v>349</v>
      </c>
      <c r="B281" s="84" t="s">
        <v>350</v>
      </c>
      <c r="C281" s="34" t="s">
        <v>553</v>
      </c>
      <c r="D281" s="24">
        <v>0.2</v>
      </c>
      <c r="E281" s="24">
        <v>0.4</v>
      </c>
      <c r="F281" s="269" t="s">
        <v>1578</v>
      </c>
      <c r="G281" s="52"/>
      <c r="H281" s="52"/>
      <c r="I281" s="44"/>
      <c r="J281" s="44"/>
    </row>
    <row r="282" spans="1:10" s="54" customFormat="1" ht="13.5" customHeight="1">
      <c r="A282" s="22" t="s">
        <v>424</v>
      </c>
      <c r="B282" s="84" t="s">
        <v>1752</v>
      </c>
      <c r="C282" s="34" t="s">
        <v>553</v>
      </c>
      <c r="D282" s="24">
        <v>0.2</v>
      </c>
      <c r="E282" s="24">
        <v>0.4</v>
      </c>
      <c r="F282" s="269" t="s">
        <v>1571</v>
      </c>
      <c r="G282" s="52"/>
      <c r="H282" s="52"/>
      <c r="I282" s="44"/>
      <c r="J282" s="44"/>
    </row>
    <row r="283" spans="1:10" s="54" customFormat="1" ht="13.5" customHeight="1">
      <c r="A283" s="22" t="s">
        <v>1903</v>
      </c>
      <c r="B283" s="84" t="s">
        <v>1904</v>
      </c>
      <c r="C283" s="34" t="s">
        <v>553</v>
      </c>
      <c r="D283" s="24">
        <v>0.2</v>
      </c>
      <c r="E283" s="24">
        <v>0.4</v>
      </c>
      <c r="F283" s="269" t="s">
        <v>1574</v>
      </c>
      <c r="G283" s="52"/>
      <c r="H283" s="52"/>
      <c r="I283" s="44"/>
      <c r="J283" s="44"/>
    </row>
    <row r="284" spans="1:10" s="54" customFormat="1" ht="13.5" customHeight="1">
      <c r="A284" s="22" t="s">
        <v>314</v>
      </c>
      <c r="B284" s="84" t="s">
        <v>315</v>
      </c>
      <c r="C284" s="34" t="s">
        <v>553</v>
      </c>
      <c r="D284" s="24">
        <v>0.2</v>
      </c>
      <c r="E284" s="24">
        <v>0.4</v>
      </c>
      <c r="F284" s="269" t="s">
        <v>1579</v>
      </c>
      <c r="G284" s="52"/>
      <c r="H284" s="52"/>
      <c r="I284" s="44"/>
      <c r="J284" s="44"/>
    </row>
    <row r="285" spans="1:10" s="54" customFormat="1" ht="13.5" customHeight="1">
      <c r="A285" s="22" t="s">
        <v>329</v>
      </c>
      <c r="B285" s="84" t="s">
        <v>1686</v>
      </c>
      <c r="C285" s="34" t="s">
        <v>553</v>
      </c>
      <c r="D285" s="24">
        <v>0.2</v>
      </c>
      <c r="E285" s="24">
        <v>0.4</v>
      </c>
      <c r="F285" s="269" t="s">
        <v>1577</v>
      </c>
      <c r="G285" s="52"/>
      <c r="H285" s="52"/>
      <c r="I285" s="44"/>
      <c r="J285" s="44"/>
    </row>
    <row r="286" spans="1:10" s="54" customFormat="1" ht="13.5" customHeight="1">
      <c r="A286" s="22" t="s">
        <v>718</v>
      </c>
      <c r="B286" s="84" t="s">
        <v>1817</v>
      </c>
      <c r="C286" s="34" t="s">
        <v>553</v>
      </c>
      <c r="D286" s="24">
        <v>0.2</v>
      </c>
      <c r="E286" s="24">
        <v>0.4</v>
      </c>
      <c r="F286" s="269" t="s">
        <v>1577</v>
      </c>
      <c r="G286" s="52"/>
      <c r="H286" s="52"/>
      <c r="I286" s="44"/>
      <c r="J286" s="44"/>
    </row>
    <row r="287" spans="1:10" s="54" customFormat="1" ht="13.5" customHeight="1">
      <c r="A287" s="22" t="s">
        <v>664</v>
      </c>
      <c r="B287" s="84" t="s">
        <v>1687</v>
      </c>
      <c r="C287" s="34" t="s">
        <v>553</v>
      </c>
      <c r="D287" s="24">
        <v>0.2</v>
      </c>
      <c r="E287" s="24">
        <v>0.6</v>
      </c>
      <c r="F287" s="269" t="s">
        <v>1576</v>
      </c>
      <c r="G287" s="52"/>
      <c r="H287" s="52"/>
      <c r="I287" s="44"/>
      <c r="J287" s="44"/>
    </row>
    <row r="288" spans="1:10" s="54" customFormat="1" ht="13.5" customHeight="1">
      <c r="A288" s="22" t="s">
        <v>336</v>
      </c>
      <c r="B288" s="84" t="s">
        <v>1688</v>
      </c>
      <c r="C288" s="34" t="s">
        <v>553</v>
      </c>
      <c r="D288" s="24">
        <v>0.2</v>
      </c>
      <c r="E288" s="24">
        <v>0.4</v>
      </c>
      <c r="F288" s="269" t="s">
        <v>1572</v>
      </c>
      <c r="G288" s="52"/>
      <c r="H288" s="52"/>
      <c r="I288" s="44"/>
      <c r="J288" s="44"/>
    </row>
    <row r="289" spans="1:10" s="54" customFormat="1" ht="13.5" customHeight="1">
      <c r="A289" s="22" t="s">
        <v>302</v>
      </c>
      <c r="B289" s="84" t="s">
        <v>1689</v>
      </c>
      <c r="C289" s="34" t="s">
        <v>553</v>
      </c>
      <c r="D289" s="24">
        <v>0.2</v>
      </c>
      <c r="E289" s="24">
        <v>0.6</v>
      </c>
      <c r="F289" s="269" t="s">
        <v>1576</v>
      </c>
      <c r="G289" s="52"/>
      <c r="H289" s="52"/>
      <c r="I289" s="44"/>
      <c r="J289" s="44"/>
    </row>
    <row r="290" spans="1:10" s="54" customFormat="1" ht="13.5" customHeight="1">
      <c r="A290" s="22" t="s">
        <v>293</v>
      </c>
      <c r="B290" s="84" t="s">
        <v>294</v>
      </c>
      <c r="C290" s="34" t="s">
        <v>553</v>
      </c>
      <c r="D290" s="24">
        <v>0.2</v>
      </c>
      <c r="E290" s="24">
        <v>0.4</v>
      </c>
      <c r="F290" s="269" t="s">
        <v>1574</v>
      </c>
      <c r="G290" s="52"/>
      <c r="H290" s="52"/>
      <c r="I290" s="44"/>
      <c r="J290" s="44"/>
    </row>
    <row r="291" spans="1:10" s="54" customFormat="1" ht="13.5" customHeight="1">
      <c r="A291" s="22" t="s">
        <v>1441</v>
      </c>
      <c r="B291" s="84" t="s">
        <v>1690</v>
      </c>
      <c r="C291" s="34" t="s">
        <v>553</v>
      </c>
      <c r="D291" s="24">
        <v>0.2</v>
      </c>
      <c r="E291" s="24">
        <v>0.4</v>
      </c>
      <c r="F291" s="269" t="s">
        <v>1573</v>
      </c>
      <c r="G291" s="52"/>
      <c r="H291" s="52"/>
      <c r="I291" s="44"/>
      <c r="J291" s="44"/>
    </row>
    <row r="292" spans="1:10" s="54" customFormat="1" ht="13.5" customHeight="1">
      <c r="A292" s="22" t="s">
        <v>284</v>
      </c>
      <c r="B292" s="84" t="s">
        <v>1691</v>
      </c>
      <c r="C292" s="34" t="s">
        <v>553</v>
      </c>
      <c r="D292" s="24">
        <v>0.2</v>
      </c>
      <c r="E292" s="24">
        <v>0.4</v>
      </c>
      <c r="F292" s="269" t="s">
        <v>1578</v>
      </c>
      <c r="G292" s="52"/>
      <c r="H292" s="52"/>
      <c r="I292" s="44"/>
      <c r="J292" s="44"/>
    </row>
    <row r="293" spans="1:10" s="54" customFormat="1" ht="13.5" customHeight="1">
      <c r="A293" s="22" t="s">
        <v>1281</v>
      </c>
      <c r="B293" s="84" t="s">
        <v>1760</v>
      </c>
      <c r="C293" s="34" t="s">
        <v>553</v>
      </c>
      <c r="D293" s="24">
        <v>0.2</v>
      </c>
      <c r="E293" s="24">
        <v>0.4</v>
      </c>
      <c r="F293" s="269" t="s">
        <v>1577</v>
      </c>
      <c r="G293" s="52"/>
      <c r="H293" s="52"/>
      <c r="I293" s="44"/>
      <c r="J293" s="44"/>
    </row>
    <row r="294" spans="1:10" s="54" customFormat="1" ht="13.5" customHeight="1">
      <c r="A294" s="22" t="s">
        <v>402</v>
      </c>
      <c r="B294" s="84" t="s">
        <v>1692</v>
      </c>
      <c r="C294" s="34" t="s">
        <v>553</v>
      </c>
      <c r="D294" s="24">
        <v>0.2</v>
      </c>
      <c r="E294" s="24">
        <v>0.4</v>
      </c>
      <c r="F294" s="269" t="s">
        <v>1575</v>
      </c>
      <c r="G294" s="52"/>
      <c r="H294" s="52"/>
      <c r="I294" s="44"/>
      <c r="J294" s="44"/>
    </row>
    <row r="295" spans="1:10" s="54" customFormat="1" ht="13.5" customHeight="1">
      <c r="A295" s="22" t="s">
        <v>338</v>
      </c>
      <c r="B295" s="84" t="s">
        <v>1693</v>
      </c>
      <c r="C295" s="34" t="s">
        <v>553</v>
      </c>
      <c r="D295" s="24">
        <v>0.2</v>
      </c>
      <c r="E295" s="24">
        <v>0.4</v>
      </c>
      <c r="F295" s="269" t="s">
        <v>1569</v>
      </c>
      <c r="G295" s="52"/>
      <c r="H295" s="52"/>
      <c r="I295" s="44"/>
      <c r="J295" s="44"/>
    </row>
    <row r="296" spans="1:10" s="54" customFormat="1" ht="13.5" customHeight="1">
      <c r="A296" s="22" t="s">
        <v>310</v>
      </c>
      <c r="B296" s="84" t="s">
        <v>311</v>
      </c>
      <c r="C296" s="34" t="s">
        <v>553</v>
      </c>
      <c r="D296" s="24">
        <v>0.2</v>
      </c>
      <c r="E296" s="24">
        <v>0.4</v>
      </c>
      <c r="F296" s="269" t="s">
        <v>1579</v>
      </c>
      <c r="G296" s="52"/>
      <c r="H296" s="52"/>
      <c r="I296" s="44"/>
      <c r="J296" s="44"/>
    </row>
    <row r="297" spans="1:10" s="54" customFormat="1" ht="13.5" customHeight="1">
      <c r="A297" s="22" t="s">
        <v>823</v>
      </c>
      <c r="B297" s="84" t="s">
        <v>1761</v>
      </c>
      <c r="C297" s="34" t="s">
        <v>553</v>
      </c>
      <c r="D297" s="24">
        <v>0.2</v>
      </c>
      <c r="E297" s="24">
        <v>0.4</v>
      </c>
      <c r="F297" s="269" t="s">
        <v>1572</v>
      </c>
      <c r="G297" s="52"/>
      <c r="H297" s="52"/>
      <c r="I297" s="44"/>
      <c r="J297" s="44"/>
    </row>
    <row r="298" spans="1:10" s="54" customFormat="1" ht="13.5" customHeight="1">
      <c r="A298" s="22" t="s">
        <v>281</v>
      </c>
      <c r="B298" s="84" t="s">
        <v>1694</v>
      </c>
      <c r="C298" s="34" t="s">
        <v>553</v>
      </c>
      <c r="D298" s="24">
        <v>0.2</v>
      </c>
      <c r="E298" s="24">
        <v>0.6</v>
      </c>
      <c r="F298" s="269" t="s">
        <v>1576</v>
      </c>
      <c r="G298" s="52"/>
      <c r="H298" s="52"/>
      <c r="I298" s="44"/>
      <c r="J298" s="44"/>
    </row>
    <row r="299" spans="1:10" s="54" customFormat="1" ht="13.5" customHeight="1">
      <c r="A299" s="22" t="s">
        <v>1442</v>
      </c>
      <c r="B299" s="84" t="s">
        <v>1695</v>
      </c>
      <c r="C299" s="34" t="s">
        <v>553</v>
      </c>
      <c r="D299" s="24">
        <v>0.2</v>
      </c>
      <c r="E299" s="24">
        <v>0.4</v>
      </c>
      <c r="F299" s="269" t="s">
        <v>1572</v>
      </c>
      <c r="G299" s="52"/>
      <c r="H299" s="52"/>
      <c r="I299" s="44"/>
      <c r="J299" s="44"/>
    </row>
    <row r="300" spans="1:10" s="54" customFormat="1" ht="13.5" customHeight="1">
      <c r="A300" s="22" t="s">
        <v>288</v>
      </c>
      <c r="B300" s="84" t="s">
        <v>289</v>
      </c>
      <c r="C300" s="34" t="s">
        <v>553</v>
      </c>
      <c r="D300" s="24">
        <v>0.2</v>
      </c>
      <c r="E300" s="24">
        <v>0.4</v>
      </c>
      <c r="F300" s="269" t="s">
        <v>1573</v>
      </c>
      <c r="G300" s="52"/>
      <c r="H300" s="52"/>
      <c r="I300" s="44"/>
      <c r="J300" s="44"/>
    </row>
    <row r="301" spans="1:10" s="54" customFormat="1" ht="13.5" customHeight="1">
      <c r="A301" s="22" t="s">
        <v>426</v>
      </c>
      <c r="B301" s="84" t="s">
        <v>1696</v>
      </c>
      <c r="C301" s="34" t="s">
        <v>553</v>
      </c>
      <c r="D301" s="24">
        <v>0.2</v>
      </c>
      <c r="E301" s="24">
        <v>0.4</v>
      </c>
      <c r="F301" s="269" t="s">
        <v>1572</v>
      </c>
      <c r="G301" s="52"/>
      <c r="H301" s="52"/>
      <c r="I301" s="44"/>
      <c r="J301" s="44"/>
    </row>
    <row r="302" spans="1:10" s="54" customFormat="1" ht="13.5" customHeight="1">
      <c r="A302" s="22" t="s">
        <v>418</v>
      </c>
      <c r="B302" s="84" t="s">
        <v>944</v>
      </c>
      <c r="C302" s="34" t="s">
        <v>553</v>
      </c>
      <c r="D302" s="24">
        <v>0.2</v>
      </c>
      <c r="E302" s="24">
        <v>0.4</v>
      </c>
      <c r="F302" s="269" t="s">
        <v>1574</v>
      </c>
      <c r="G302" s="52"/>
      <c r="H302" s="52"/>
      <c r="I302" s="44"/>
      <c r="J302" s="44"/>
    </row>
    <row r="303" spans="1:10" s="54" customFormat="1" ht="13.5" customHeight="1">
      <c r="A303" s="22" t="s">
        <v>290</v>
      </c>
      <c r="B303" s="84" t="s">
        <v>1697</v>
      </c>
      <c r="C303" s="34" t="s">
        <v>553</v>
      </c>
      <c r="D303" s="24">
        <v>0.2</v>
      </c>
      <c r="E303" s="24">
        <v>0.4</v>
      </c>
      <c r="F303" s="269" t="s">
        <v>1569</v>
      </c>
      <c r="G303" s="52"/>
      <c r="H303" s="52"/>
      <c r="I303" s="44"/>
      <c r="J303" s="44"/>
    </row>
    <row r="304" spans="1:10" ht="13.5" customHeight="1">
      <c r="A304" s="22" t="s">
        <v>582</v>
      </c>
      <c r="B304" s="84" t="s">
        <v>1698</v>
      </c>
      <c r="C304" s="34" t="s">
        <v>553</v>
      </c>
      <c r="D304" s="24">
        <v>0.2</v>
      </c>
      <c r="E304" s="24">
        <v>0.4</v>
      </c>
      <c r="F304" s="269" t="s">
        <v>1575</v>
      </c>
      <c r="H304" s="52"/>
      <c r="I304" s="44"/>
      <c r="J304" s="44"/>
    </row>
    <row r="305" spans="1:10" s="54" customFormat="1" ht="13.5" customHeight="1">
      <c r="A305" s="22" t="s">
        <v>742</v>
      </c>
      <c r="B305" s="84" t="s">
        <v>1699</v>
      </c>
      <c r="C305" s="34" t="s">
        <v>553</v>
      </c>
      <c r="D305" s="24">
        <v>0.2</v>
      </c>
      <c r="E305" s="24">
        <v>0.4</v>
      </c>
      <c r="F305" s="269" t="s">
        <v>1575</v>
      </c>
      <c r="G305" s="52"/>
      <c r="H305" s="52"/>
      <c r="I305" s="44"/>
      <c r="J305" s="44"/>
    </row>
    <row r="306" spans="1:10" s="54" customFormat="1" ht="13.5" customHeight="1">
      <c r="A306" s="22" t="s">
        <v>1905</v>
      </c>
      <c r="B306" s="84" t="s">
        <v>1906</v>
      </c>
      <c r="C306" s="34" t="s">
        <v>553</v>
      </c>
      <c r="D306" s="24">
        <v>0.2</v>
      </c>
      <c r="E306" s="24">
        <v>0.6</v>
      </c>
      <c r="F306" s="269" t="s">
        <v>1576</v>
      </c>
      <c r="G306" s="52"/>
      <c r="H306" s="52"/>
      <c r="I306" s="44"/>
      <c r="J306" s="44"/>
    </row>
    <row r="307" spans="1:10" s="54" customFormat="1" ht="13.5" customHeight="1">
      <c r="A307" s="12"/>
      <c r="C307" s="21"/>
      <c r="D307" s="31"/>
      <c r="E307" s="31"/>
      <c r="F307" s="369"/>
      <c r="G307" s="65"/>
      <c r="H307" s="52"/>
      <c r="I307" s="44"/>
      <c r="J307" s="44"/>
    </row>
    <row r="308" spans="1:10" s="54" customFormat="1" ht="13.5" customHeight="1">
      <c r="A308" s="62" t="s">
        <v>920</v>
      </c>
      <c r="C308" s="21"/>
      <c r="D308" s="12"/>
      <c r="E308" s="12"/>
      <c r="F308" s="21"/>
      <c r="G308" s="52"/>
      <c r="H308" s="52"/>
      <c r="I308" s="44"/>
      <c r="J308" s="44"/>
    </row>
    <row r="309" spans="1:10" s="54" customFormat="1" ht="25.5">
      <c r="A309" s="653" t="s">
        <v>532</v>
      </c>
      <c r="B309" s="654" t="s">
        <v>602</v>
      </c>
      <c r="C309" s="655" t="s">
        <v>557</v>
      </c>
      <c r="D309" s="656" t="s">
        <v>600</v>
      </c>
      <c r="E309" s="656" t="s">
        <v>599</v>
      </c>
      <c r="F309" s="657" t="s">
        <v>597</v>
      </c>
      <c r="G309" s="52"/>
      <c r="H309" s="52"/>
      <c r="I309" s="44"/>
      <c r="J309" s="44"/>
    </row>
    <row r="310" spans="1:10" s="54" customFormat="1">
      <c r="A310" s="38" t="s">
        <v>1853</v>
      </c>
      <c r="B310" s="287" t="s">
        <v>1854</v>
      </c>
      <c r="C310" s="21" t="s">
        <v>553</v>
      </c>
      <c r="D310" s="31">
        <v>0.15</v>
      </c>
      <c r="E310" s="31">
        <v>0.4</v>
      </c>
      <c r="F310" s="268" t="s">
        <v>1571</v>
      </c>
      <c r="G310" s="52"/>
      <c r="H310" s="52"/>
      <c r="I310" s="44"/>
      <c r="J310" s="44"/>
    </row>
    <row r="311" spans="1:10" s="54" customFormat="1">
      <c r="A311" s="22" t="s">
        <v>334</v>
      </c>
      <c r="B311" s="84" t="s">
        <v>1701</v>
      </c>
      <c r="C311" s="34" t="s">
        <v>553</v>
      </c>
      <c r="D311" s="24">
        <v>0.15</v>
      </c>
      <c r="E311" s="24">
        <v>0.4</v>
      </c>
      <c r="F311" s="269" t="s">
        <v>1574</v>
      </c>
      <c r="G311" s="52"/>
      <c r="H311" s="52"/>
      <c r="I311" s="44"/>
      <c r="J311" s="44"/>
    </row>
    <row r="312" spans="1:10" s="54" customFormat="1" ht="13.5" customHeight="1">
      <c r="A312" s="22" t="s">
        <v>1855</v>
      </c>
      <c r="B312" s="84" t="s">
        <v>1856</v>
      </c>
      <c r="C312" s="34" t="s">
        <v>553</v>
      </c>
      <c r="D312" s="24">
        <v>0.15</v>
      </c>
      <c r="E312" s="24">
        <v>0.4</v>
      </c>
      <c r="F312" s="269" t="s">
        <v>1573</v>
      </c>
      <c r="G312" s="52"/>
      <c r="H312" s="52"/>
      <c r="I312" s="44"/>
      <c r="J312" s="44"/>
    </row>
    <row r="313" spans="1:10" s="54" customFormat="1" ht="13.5" customHeight="1">
      <c r="A313" s="22" t="s">
        <v>906</v>
      </c>
      <c r="B313" s="84" t="s">
        <v>1702</v>
      </c>
      <c r="C313" s="34" t="s">
        <v>553</v>
      </c>
      <c r="D313" s="24">
        <v>0.15</v>
      </c>
      <c r="E313" s="24">
        <v>0.4</v>
      </c>
      <c r="F313" s="269" t="s">
        <v>1573</v>
      </c>
      <c r="G313" s="52"/>
      <c r="H313" s="52"/>
      <c r="I313" s="44"/>
      <c r="J313" s="44"/>
    </row>
    <row r="314" spans="1:10" s="54" customFormat="1" ht="13.5" customHeight="1">
      <c r="A314" s="22" t="s">
        <v>413</v>
      </c>
      <c r="B314" s="84" t="s">
        <v>1703</v>
      </c>
      <c r="C314" s="34" t="s">
        <v>553</v>
      </c>
      <c r="D314" s="24">
        <v>0.15</v>
      </c>
      <c r="E314" s="24">
        <v>0.4</v>
      </c>
      <c r="F314" s="269" t="s">
        <v>1573</v>
      </c>
      <c r="G314" s="52"/>
      <c r="H314" s="52"/>
      <c r="I314" s="44"/>
      <c r="J314" s="44"/>
    </row>
    <row r="315" spans="1:10" s="54" customFormat="1" ht="13.5" customHeight="1">
      <c r="A315" s="22" t="s">
        <v>447</v>
      </c>
      <c r="B315" s="84" t="s">
        <v>448</v>
      </c>
      <c r="C315" s="34" t="s">
        <v>553</v>
      </c>
      <c r="D315" s="24">
        <v>0.15</v>
      </c>
      <c r="E315" s="24">
        <v>0.4</v>
      </c>
      <c r="F315" s="269" t="s">
        <v>1579</v>
      </c>
      <c r="G315" s="52"/>
      <c r="H315" s="52"/>
      <c r="I315" s="44"/>
      <c r="J315" s="44"/>
    </row>
    <row r="316" spans="1:10" s="54" customFormat="1" ht="13.5" customHeight="1">
      <c r="A316" s="22" t="s">
        <v>873</v>
      </c>
      <c r="B316" s="84" t="s">
        <v>1704</v>
      </c>
      <c r="C316" s="34" t="s">
        <v>553</v>
      </c>
      <c r="D316" s="24">
        <v>0.15</v>
      </c>
      <c r="E316" s="24">
        <v>0.6</v>
      </c>
      <c r="F316" s="269" t="s">
        <v>1576</v>
      </c>
      <c r="G316" s="52"/>
      <c r="H316" s="52"/>
      <c r="I316" s="44"/>
      <c r="J316" s="44"/>
    </row>
    <row r="317" spans="1:10" s="54" customFormat="1" ht="13.5" customHeight="1">
      <c r="A317" s="22" t="s">
        <v>421</v>
      </c>
      <c r="B317" s="84" t="s">
        <v>579</v>
      </c>
      <c r="C317" s="34" t="s">
        <v>553</v>
      </c>
      <c r="D317" s="24">
        <v>0.15</v>
      </c>
      <c r="E317" s="24">
        <v>0.4</v>
      </c>
      <c r="F317" s="269" t="s">
        <v>1573</v>
      </c>
      <c r="G317" s="52"/>
      <c r="H317" s="52"/>
      <c r="I317" s="44"/>
      <c r="J317" s="44"/>
    </row>
    <row r="318" spans="1:10" s="54" customFormat="1" ht="13.5" customHeight="1">
      <c r="A318" s="22" t="s">
        <v>419</v>
      </c>
      <c r="B318" s="84" t="s">
        <v>1705</v>
      </c>
      <c r="C318" s="34" t="s">
        <v>553</v>
      </c>
      <c r="D318" s="24">
        <v>0.15</v>
      </c>
      <c r="E318" s="24">
        <v>0.4</v>
      </c>
      <c r="F318" s="269" t="s">
        <v>1569</v>
      </c>
      <c r="G318" s="52"/>
      <c r="H318" s="52"/>
      <c r="I318" s="44"/>
      <c r="J318" s="44"/>
    </row>
    <row r="319" spans="1:10" s="54" customFormat="1" ht="13.5" customHeight="1">
      <c r="A319" s="22" t="s">
        <v>907</v>
      </c>
      <c r="B319" s="84" t="s">
        <v>1706</v>
      </c>
      <c r="C319" s="34" t="s">
        <v>553</v>
      </c>
      <c r="D319" s="24">
        <v>0.15</v>
      </c>
      <c r="E319" s="24">
        <v>0.4</v>
      </c>
      <c r="F319" s="269" t="s">
        <v>1571</v>
      </c>
      <c r="G319" s="52"/>
      <c r="H319" s="52"/>
      <c r="I319" s="44"/>
      <c r="J319" s="44"/>
    </row>
    <row r="320" spans="1:10" s="54" customFormat="1" ht="13.5" customHeight="1">
      <c r="A320" s="22" t="s">
        <v>373</v>
      </c>
      <c r="B320" s="84" t="s">
        <v>374</v>
      </c>
      <c r="C320" s="34" t="s">
        <v>553</v>
      </c>
      <c r="D320" s="24">
        <v>0.15</v>
      </c>
      <c r="E320" s="24">
        <v>0.4</v>
      </c>
      <c r="F320" s="269" t="s">
        <v>1571</v>
      </c>
      <c r="G320" s="52"/>
      <c r="H320" s="52"/>
      <c r="I320" s="44"/>
      <c r="J320" s="44"/>
    </row>
    <row r="321" spans="1:10" s="54" customFormat="1" ht="13.5" customHeight="1">
      <c r="A321" s="22" t="s">
        <v>1457</v>
      </c>
      <c r="B321" s="84" t="s">
        <v>1458</v>
      </c>
      <c r="C321" s="34" t="s">
        <v>553</v>
      </c>
      <c r="D321" s="24">
        <v>0.15</v>
      </c>
      <c r="E321" s="24">
        <v>0.4</v>
      </c>
      <c r="F321" s="269" t="s">
        <v>1572</v>
      </c>
      <c r="G321" s="52"/>
      <c r="H321" s="52"/>
      <c r="I321" s="44"/>
      <c r="J321" s="44"/>
    </row>
    <row r="322" spans="1:10" s="54" customFormat="1" ht="13.5" customHeight="1">
      <c r="A322" s="22" t="s">
        <v>431</v>
      </c>
      <c r="B322" s="84" t="s">
        <v>432</v>
      </c>
      <c r="C322" s="34" t="s">
        <v>553</v>
      </c>
      <c r="D322" s="24">
        <v>0.15</v>
      </c>
      <c r="E322" s="24">
        <v>0.4</v>
      </c>
      <c r="F322" s="269" t="s">
        <v>1572</v>
      </c>
      <c r="G322" s="52"/>
      <c r="H322" s="52"/>
      <c r="I322" s="44"/>
      <c r="J322" s="44"/>
    </row>
    <row r="323" spans="1:10" s="54" customFormat="1" ht="13.5" customHeight="1">
      <c r="A323" s="22" t="s">
        <v>422</v>
      </c>
      <c r="B323" s="84" t="s">
        <v>1707</v>
      </c>
      <c r="C323" s="34" t="s">
        <v>553</v>
      </c>
      <c r="D323" s="24">
        <v>0.15</v>
      </c>
      <c r="E323" s="24">
        <v>0.4</v>
      </c>
      <c r="F323" s="269" t="s">
        <v>1573</v>
      </c>
      <c r="G323" s="52"/>
      <c r="H323" s="52"/>
      <c r="I323" s="44"/>
      <c r="J323" s="44"/>
    </row>
    <row r="324" spans="1:10" s="54" customFormat="1" ht="13.5" customHeight="1">
      <c r="A324" s="22" t="s">
        <v>382</v>
      </c>
      <c r="B324" s="84" t="s">
        <v>383</v>
      </c>
      <c r="C324" s="34" t="s">
        <v>553</v>
      </c>
      <c r="D324" s="24">
        <v>0.15</v>
      </c>
      <c r="E324" s="24">
        <v>0.4</v>
      </c>
      <c r="F324" s="269" t="s">
        <v>1579</v>
      </c>
      <c r="G324" s="52"/>
      <c r="H324" s="52"/>
      <c r="I324" s="44"/>
      <c r="J324" s="44"/>
    </row>
    <row r="325" spans="1:10" s="54" customFormat="1" ht="13.5" customHeight="1">
      <c r="A325" s="22" t="s">
        <v>443</v>
      </c>
      <c r="B325" s="84" t="s">
        <v>1708</v>
      </c>
      <c r="C325" s="34" t="s">
        <v>553</v>
      </c>
      <c r="D325" s="24">
        <v>0.15</v>
      </c>
      <c r="E325" s="24">
        <v>0.6</v>
      </c>
      <c r="F325" s="269" t="s">
        <v>1576</v>
      </c>
      <c r="G325" s="52"/>
      <c r="H325" s="52"/>
      <c r="I325" s="44"/>
      <c r="J325" s="44"/>
    </row>
    <row r="326" spans="1:10" s="54" customFormat="1" ht="13.5" customHeight="1">
      <c r="A326" s="22" t="s">
        <v>908</v>
      </c>
      <c r="B326" s="84" t="s">
        <v>909</v>
      </c>
      <c r="C326" s="34" t="s">
        <v>553</v>
      </c>
      <c r="D326" s="24">
        <v>0.15</v>
      </c>
      <c r="E326" s="24">
        <v>0.4</v>
      </c>
      <c r="F326" s="269" t="s">
        <v>1575</v>
      </c>
      <c r="G326" s="52"/>
      <c r="H326" s="52"/>
      <c r="I326" s="44"/>
      <c r="J326" s="44"/>
    </row>
    <row r="327" spans="1:10" s="54" customFormat="1" ht="13.5" customHeight="1">
      <c r="A327" s="22" t="s">
        <v>910</v>
      </c>
      <c r="B327" s="84" t="s">
        <v>1709</v>
      </c>
      <c r="C327" s="34" t="s">
        <v>553</v>
      </c>
      <c r="D327" s="24">
        <v>0.15</v>
      </c>
      <c r="E327" s="24">
        <v>0.4</v>
      </c>
      <c r="F327" s="269" t="s">
        <v>1571</v>
      </c>
      <c r="G327" s="52"/>
      <c r="H327" s="52"/>
      <c r="I327" s="44"/>
      <c r="J327" s="44"/>
    </row>
    <row r="328" spans="1:10" s="54" customFormat="1" ht="13.5" customHeight="1">
      <c r="A328" s="22" t="s">
        <v>659</v>
      </c>
      <c r="B328" s="84" t="s">
        <v>1710</v>
      </c>
      <c r="C328" s="34" t="s">
        <v>553</v>
      </c>
      <c r="D328" s="24">
        <v>0.15</v>
      </c>
      <c r="E328" s="24">
        <v>0.4</v>
      </c>
      <c r="F328" s="269" t="s">
        <v>1579</v>
      </c>
      <c r="G328" s="52"/>
      <c r="H328" s="52"/>
      <c r="I328" s="44"/>
      <c r="J328" s="44"/>
    </row>
    <row r="329" spans="1:10" s="54" customFormat="1" ht="13.5" customHeight="1">
      <c r="A329" s="22" t="s">
        <v>660</v>
      </c>
      <c r="B329" s="84" t="s">
        <v>1712</v>
      </c>
      <c r="C329" s="34" t="s">
        <v>553</v>
      </c>
      <c r="D329" s="24">
        <v>0.15</v>
      </c>
      <c r="E329" s="24">
        <v>0.4</v>
      </c>
      <c r="F329" s="269" t="s">
        <v>1579</v>
      </c>
      <c r="G329" s="52"/>
      <c r="H329" s="52"/>
      <c r="I329" s="44"/>
      <c r="J329" s="44"/>
    </row>
    <row r="330" spans="1:10" s="54" customFormat="1" ht="13.5" customHeight="1">
      <c r="A330" s="22" t="s">
        <v>1142</v>
      </c>
      <c r="B330" s="84" t="s">
        <v>1713</v>
      </c>
      <c r="C330" s="34" t="s">
        <v>553</v>
      </c>
      <c r="D330" s="24">
        <v>0.15</v>
      </c>
      <c r="E330" s="24">
        <v>0.4</v>
      </c>
      <c r="F330" s="269" t="s">
        <v>1571</v>
      </c>
      <c r="G330" s="52"/>
      <c r="H330" s="52"/>
      <c r="I330" s="44"/>
      <c r="J330" s="44"/>
    </row>
    <row r="331" spans="1:10" s="54" customFormat="1" ht="13.5" customHeight="1">
      <c r="A331" s="22" t="s">
        <v>911</v>
      </c>
      <c r="B331" s="84" t="s">
        <v>1714</v>
      </c>
      <c r="C331" s="34" t="s">
        <v>553</v>
      </c>
      <c r="D331" s="24">
        <v>0.15</v>
      </c>
      <c r="E331" s="24">
        <v>0.4</v>
      </c>
      <c r="F331" s="269" t="s">
        <v>1579</v>
      </c>
      <c r="G331" s="52"/>
      <c r="H331" s="52"/>
      <c r="I331" s="44"/>
      <c r="J331" s="44"/>
    </row>
    <row r="332" spans="1:10" s="54" customFormat="1" ht="13.5" customHeight="1">
      <c r="A332" s="22" t="s">
        <v>408</v>
      </c>
      <c r="B332" s="84" t="s">
        <v>409</v>
      </c>
      <c r="C332" s="34" t="s">
        <v>553</v>
      </c>
      <c r="D332" s="24">
        <v>0.15</v>
      </c>
      <c r="E332" s="24">
        <v>0.4</v>
      </c>
      <c r="F332" s="269" t="s">
        <v>1578</v>
      </c>
      <c r="G332" s="52"/>
      <c r="H332" s="52"/>
      <c r="I332" s="44"/>
      <c r="J332" s="44"/>
    </row>
    <row r="333" spans="1:10" s="54" customFormat="1" ht="13.5" customHeight="1">
      <c r="A333" s="22" t="s">
        <v>393</v>
      </c>
      <c r="B333" s="84" t="s">
        <v>1716</v>
      </c>
      <c r="C333" s="34" t="s">
        <v>553</v>
      </c>
      <c r="D333" s="24">
        <v>0.15</v>
      </c>
      <c r="E333" s="24">
        <v>0.4</v>
      </c>
      <c r="F333" s="269" t="s">
        <v>1579</v>
      </c>
      <c r="G333" s="52"/>
      <c r="H333" s="52"/>
      <c r="I333" s="44"/>
      <c r="J333" s="44"/>
    </row>
    <row r="334" spans="1:10" s="54" customFormat="1" ht="13.5" customHeight="1">
      <c r="A334" s="22" t="s">
        <v>1864</v>
      </c>
      <c r="B334" s="84" t="s">
        <v>1865</v>
      </c>
      <c r="C334" s="34" t="s">
        <v>553</v>
      </c>
      <c r="D334" s="24">
        <v>0.15</v>
      </c>
      <c r="E334" s="24">
        <v>0.4</v>
      </c>
      <c r="F334" s="269" t="s">
        <v>1571</v>
      </c>
      <c r="G334" s="52"/>
      <c r="H334" s="52"/>
      <c r="I334" s="44"/>
      <c r="J334" s="44"/>
    </row>
    <row r="335" spans="1:10" s="54" customFormat="1" ht="13.5" customHeight="1">
      <c r="A335" s="22" t="s">
        <v>414</v>
      </c>
      <c r="B335" s="84" t="s">
        <v>1718</v>
      </c>
      <c r="C335" s="34" t="s">
        <v>553</v>
      </c>
      <c r="D335" s="24">
        <v>0.15</v>
      </c>
      <c r="E335" s="24">
        <v>0.4</v>
      </c>
      <c r="F335" s="269" t="s">
        <v>1573</v>
      </c>
      <c r="G335" s="52"/>
      <c r="H335" s="52"/>
      <c r="I335" s="44"/>
      <c r="J335" s="44"/>
    </row>
    <row r="336" spans="1:10" s="54" customFormat="1" ht="13.5" customHeight="1">
      <c r="A336" s="22" t="s">
        <v>1866</v>
      </c>
      <c r="B336" s="84" t="s">
        <v>1867</v>
      </c>
      <c r="C336" s="34" t="s">
        <v>553</v>
      </c>
      <c r="D336" s="24">
        <v>0.15</v>
      </c>
      <c r="E336" s="24">
        <v>0.4</v>
      </c>
      <c r="F336" s="269" t="s">
        <v>1577</v>
      </c>
      <c r="G336" s="52"/>
      <c r="H336" s="52"/>
      <c r="I336" s="44"/>
      <c r="J336" s="44"/>
    </row>
    <row r="337" spans="1:10" s="54" customFormat="1" ht="13.5" customHeight="1">
      <c r="A337" s="22" t="s">
        <v>1145</v>
      </c>
      <c r="B337" s="84" t="s">
        <v>1719</v>
      </c>
      <c r="C337" s="34" t="s">
        <v>553</v>
      </c>
      <c r="D337" s="24">
        <v>0.15</v>
      </c>
      <c r="E337" s="24">
        <v>0.4</v>
      </c>
      <c r="F337" s="269" t="s">
        <v>1571</v>
      </c>
      <c r="G337" s="52"/>
      <c r="H337" s="52"/>
      <c r="I337" s="44"/>
      <c r="J337" s="44"/>
    </row>
    <row r="338" spans="1:10" s="54" customFormat="1" ht="13.5" customHeight="1">
      <c r="A338" s="22" t="s">
        <v>1907</v>
      </c>
      <c r="B338" s="84" t="s">
        <v>1908</v>
      </c>
      <c r="C338" s="34" t="s">
        <v>553</v>
      </c>
      <c r="D338" s="24">
        <v>0.15</v>
      </c>
      <c r="E338" s="24">
        <v>0.4</v>
      </c>
      <c r="F338" s="269" t="s">
        <v>1579</v>
      </c>
      <c r="G338" s="52"/>
      <c r="H338" s="52"/>
      <c r="I338" s="44"/>
      <c r="J338" s="44"/>
    </row>
    <row r="339" spans="1:10" s="54" customFormat="1" ht="13.5" customHeight="1">
      <c r="A339" s="22" t="s">
        <v>352</v>
      </c>
      <c r="B339" s="84" t="s">
        <v>1658</v>
      </c>
      <c r="C339" s="34" t="s">
        <v>553</v>
      </c>
      <c r="D339" s="24">
        <v>0.15</v>
      </c>
      <c r="E339" s="24">
        <v>0.4</v>
      </c>
      <c r="F339" s="269" t="s">
        <v>1573</v>
      </c>
      <c r="G339" s="52"/>
      <c r="H339" s="52"/>
      <c r="I339" s="44"/>
      <c r="J339" s="44"/>
    </row>
    <row r="340" spans="1:10" s="54" customFormat="1" ht="13.5" customHeight="1">
      <c r="A340" s="22" t="s">
        <v>1230</v>
      </c>
      <c r="B340" s="84" t="s">
        <v>1721</v>
      </c>
      <c r="C340" s="34" t="s">
        <v>553</v>
      </c>
      <c r="D340" s="24">
        <v>0.15</v>
      </c>
      <c r="E340" s="24">
        <v>0.4</v>
      </c>
      <c r="F340" s="269" t="s">
        <v>1571</v>
      </c>
      <c r="G340" s="52"/>
      <c r="H340" s="52"/>
      <c r="I340" s="44"/>
      <c r="J340" s="44"/>
    </row>
    <row r="341" spans="1:10" s="54" customFormat="1" ht="13.5" customHeight="1">
      <c r="A341" s="22" t="s">
        <v>912</v>
      </c>
      <c r="B341" s="84" t="s">
        <v>913</v>
      </c>
      <c r="C341" s="34" t="s">
        <v>553</v>
      </c>
      <c r="D341" s="24">
        <v>0.15</v>
      </c>
      <c r="E341" s="24">
        <v>0.4</v>
      </c>
      <c r="F341" s="269" t="s">
        <v>1575</v>
      </c>
      <c r="G341" s="52"/>
      <c r="H341" s="52"/>
      <c r="I341" s="44"/>
      <c r="J341" s="44"/>
    </row>
    <row r="342" spans="1:10" s="54" customFormat="1" ht="13.5" customHeight="1">
      <c r="A342" s="22" t="s">
        <v>1459</v>
      </c>
      <c r="B342" s="84" t="s">
        <v>1460</v>
      </c>
      <c r="C342" s="34" t="s">
        <v>553</v>
      </c>
      <c r="D342" s="24">
        <v>0.15</v>
      </c>
      <c r="E342" s="24">
        <v>0.4</v>
      </c>
      <c r="F342" s="269" t="s">
        <v>1572</v>
      </c>
      <c r="G342" s="52"/>
      <c r="H342" s="52"/>
      <c r="I342" s="44"/>
      <c r="J342" s="44"/>
    </row>
    <row r="343" spans="1:10" s="54" customFormat="1" ht="13.5" customHeight="1">
      <c r="A343" s="22" t="s">
        <v>449</v>
      </c>
      <c r="B343" s="84" t="s">
        <v>450</v>
      </c>
      <c r="C343" s="34" t="s">
        <v>553</v>
      </c>
      <c r="D343" s="24">
        <v>0.15</v>
      </c>
      <c r="E343" s="24">
        <v>0.4</v>
      </c>
      <c r="F343" s="269" t="s">
        <v>1569</v>
      </c>
      <c r="G343" s="52"/>
      <c r="H343" s="52"/>
      <c r="I343" s="44"/>
      <c r="J343" s="44"/>
    </row>
    <row r="344" spans="1:10" s="54" customFormat="1" ht="13.5" customHeight="1">
      <c r="A344" s="22" t="s">
        <v>1587</v>
      </c>
      <c r="B344" s="84" t="s">
        <v>1588</v>
      </c>
      <c r="C344" s="34" t="s">
        <v>553</v>
      </c>
      <c r="D344" s="24">
        <v>0.15</v>
      </c>
      <c r="E344" s="24">
        <v>0.4</v>
      </c>
      <c r="F344" s="269" t="s">
        <v>1571</v>
      </c>
      <c r="G344" s="52"/>
      <c r="H344" s="52"/>
      <c r="I344" s="44"/>
      <c r="J344" s="44"/>
    </row>
    <row r="345" spans="1:10" s="54" customFormat="1" ht="13.5" customHeight="1">
      <c r="A345" s="22" t="s">
        <v>1146</v>
      </c>
      <c r="B345" s="84" t="s">
        <v>1455</v>
      </c>
      <c r="C345" s="34" t="s">
        <v>553</v>
      </c>
      <c r="D345" s="24">
        <v>0.15</v>
      </c>
      <c r="E345" s="24">
        <v>0.4</v>
      </c>
      <c r="F345" s="269" t="s">
        <v>1578</v>
      </c>
      <c r="G345" s="52"/>
      <c r="H345" s="52"/>
      <c r="I345" s="44"/>
      <c r="J345" s="44"/>
    </row>
    <row r="346" spans="1:10" s="54" customFormat="1" ht="13.5" customHeight="1">
      <c r="A346" s="22" t="s">
        <v>356</v>
      </c>
      <c r="B346" s="84" t="s">
        <v>1722</v>
      </c>
      <c r="C346" s="34" t="s">
        <v>553</v>
      </c>
      <c r="D346" s="24">
        <v>0.15</v>
      </c>
      <c r="E346" s="24">
        <v>0.4</v>
      </c>
      <c r="F346" s="269" t="s">
        <v>1574</v>
      </c>
      <c r="G346" s="52"/>
      <c r="H346" s="52"/>
      <c r="I346" s="44"/>
      <c r="J346" s="44"/>
    </row>
    <row r="347" spans="1:10" s="54" customFormat="1" ht="13.5" customHeight="1">
      <c r="A347" s="22" t="s">
        <v>1580</v>
      </c>
      <c r="B347" s="84" t="s">
        <v>1723</v>
      </c>
      <c r="C347" s="34" t="s">
        <v>553</v>
      </c>
      <c r="D347" s="24">
        <v>0.15</v>
      </c>
      <c r="E347" s="24">
        <v>0.4</v>
      </c>
      <c r="F347" s="269" t="s">
        <v>1571</v>
      </c>
      <c r="G347" s="52"/>
      <c r="H347" s="52"/>
      <c r="I347" s="44"/>
      <c r="J347" s="44"/>
    </row>
    <row r="348" spans="1:10" s="54" customFormat="1" ht="13.5" customHeight="1">
      <c r="A348" s="22" t="s">
        <v>384</v>
      </c>
      <c r="B348" s="84" t="s">
        <v>385</v>
      </c>
      <c r="C348" s="34" t="s">
        <v>553</v>
      </c>
      <c r="D348" s="24">
        <v>0.15</v>
      </c>
      <c r="E348" s="24">
        <v>0.4</v>
      </c>
      <c r="F348" s="269" t="s">
        <v>1569</v>
      </c>
      <c r="G348" s="52"/>
      <c r="H348" s="52"/>
      <c r="I348" s="44"/>
      <c r="J348" s="44"/>
    </row>
    <row r="349" spans="1:10" s="54" customFormat="1" ht="13.5" customHeight="1">
      <c r="A349" s="22" t="s">
        <v>452</v>
      </c>
      <c r="B349" s="84" t="s">
        <v>1724</v>
      </c>
      <c r="C349" s="34" t="s">
        <v>553</v>
      </c>
      <c r="D349" s="24">
        <v>0.15</v>
      </c>
      <c r="E349" s="24">
        <v>0.4</v>
      </c>
      <c r="F349" s="269" t="s">
        <v>1571</v>
      </c>
      <c r="G349" s="52"/>
      <c r="H349" s="52"/>
      <c r="I349" s="44"/>
      <c r="J349" s="44"/>
    </row>
    <row r="350" spans="1:10" s="54" customFormat="1" ht="13.5" customHeight="1">
      <c r="A350" s="22" t="s">
        <v>1857</v>
      </c>
      <c r="B350" s="84" t="s">
        <v>1858</v>
      </c>
      <c r="C350" s="34" t="s">
        <v>553</v>
      </c>
      <c r="D350" s="24">
        <v>0.15</v>
      </c>
      <c r="E350" s="24">
        <v>0.4</v>
      </c>
      <c r="F350" s="269" t="s">
        <v>1573</v>
      </c>
      <c r="G350" s="52"/>
      <c r="H350" s="52"/>
      <c r="I350" s="44"/>
      <c r="J350" s="44"/>
    </row>
    <row r="351" spans="1:10" s="54" customFormat="1" ht="13.5" customHeight="1">
      <c r="A351" s="22" t="s">
        <v>1382</v>
      </c>
      <c r="B351" s="84" t="s">
        <v>1725</v>
      </c>
      <c r="C351" s="34" t="s">
        <v>553</v>
      </c>
      <c r="D351" s="24">
        <v>0.15</v>
      </c>
      <c r="E351" s="24">
        <v>0.4</v>
      </c>
      <c r="F351" s="269" t="s">
        <v>1579</v>
      </c>
      <c r="G351" s="52"/>
      <c r="H351" s="52"/>
      <c r="I351" s="44"/>
      <c r="J351" s="44"/>
    </row>
    <row r="352" spans="1:10" s="54" customFormat="1" ht="13.5" customHeight="1">
      <c r="A352" s="22" t="s">
        <v>1493</v>
      </c>
      <c r="B352" s="84" t="s">
        <v>1494</v>
      </c>
      <c r="C352" s="34" t="s">
        <v>553</v>
      </c>
      <c r="D352" s="24">
        <v>0.15</v>
      </c>
      <c r="E352" s="24">
        <v>0.6</v>
      </c>
      <c r="F352" s="269" t="s">
        <v>1576</v>
      </c>
      <c r="G352" s="52"/>
      <c r="H352" s="52"/>
      <c r="I352" s="44"/>
      <c r="J352" s="44"/>
    </row>
    <row r="353" spans="1:10" s="54" customFormat="1" ht="13.5" customHeight="1">
      <c r="A353" s="22" t="s">
        <v>856</v>
      </c>
      <c r="B353" s="84" t="s">
        <v>1726</v>
      </c>
      <c r="C353" s="34" t="s">
        <v>553</v>
      </c>
      <c r="D353" s="24">
        <v>0.15</v>
      </c>
      <c r="E353" s="24">
        <v>0.4</v>
      </c>
      <c r="F353" s="269" t="s">
        <v>1577</v>
      </c>
      <c r="G353" s="52"/>
      <c r="H353" s="52"/>
      <c r="I353" s="44"/>
      <c r="J353" s="44"/>
    </row>
    <row r="354" spans="1:10" s="54" customFormat="1" ht="13.5" customHeight="1">
      <c r="A354" s="22" t="s">
        <v>1280</v>
      </c>
      <c r="B354" s="84" t="s">
        <v>1492</v>
      </c>
      <c r="C354" s="34" t="s">
        <v>553</v>
      </c>
      <c r="D354" s="24">
        <v>0.15</v>
      </c>
      <c r="E354" s="24">
        <v>0.6</v>
      </c>
      <c r="F354" s="269" t="s">
        <v>1576</v>
      </c>
      <c r="G354" s="52"/>
      <c r="H354" s="52"/>
      <c r="I354" s="44"/>
      <c r="J354" s="44"/>
    </row>
    <row r="355" spans="1:10" s="54" customFormat="1" ht="13.5" customHeight="1">
      <c r="A355" s="22" t="s">
        <v>358</v>
      </c>
      <c r="B355" s="84" t="s">
        <v>1728</v>
      </c>
      <c r="C355" s="34" t="s">
        <v>553</v>
      </c>
      <c r="D355" s="24">
        <v>0.15</v>
      </c>
      <c r="E355" s="24">
        <v>0.4</v>
      </c>
      <c r="F355" s="269" t="s">
        <v>1573</v>
      </c>
      <c r="G355" s="52"/>
      <c r="H355" s="52"/>
      <c r="I355" s="44"/>
      <c r="J355" s="44"/>
    </row>
    <row r="356" spans="1:10" s="54" customFormat="1" ht="13.5" customHeight="1">
      <c r="A356" s="22" t="s">
        <v>365</v>
      </c>
      <c r="B356" s="84" t="s">
        <v>1729</v>
      </c>
      <c r="C356" s="34" t="s">
        <v>553</v>
      </c>
      <c r="D356" s="24">
        <v>0.15</v>
      </c>
      <c r="E356" s="24">
        <v>0.6</v>
      </c>
      <c r="F356" s="269" t="s">
        <v>1576</v>
      </c>
      <c r="G356" s="52"/>
      <c r="H356" s="52"/>
      <c r="I356" s="44"/>
      <c r="J356" s="44"/>
    </row>
    <row r="357" spans="1:10" s="54" customFormat="1" ht="13.5" customHeight="1">
      <c r="A357" s="22" t="s">
        <v>369</v>
      </c>
      <c r="B357" s="84" t="s">
        <v>1666</v>
      </c>
      <c r="C357" s="34" t="s">
        <v>553</v>
      </c>
      <c r="D357" s="24">
        <v>0.15</v>
      </c>
      <c r="E357" s="24">
        <v>0.4</v>
      </c>
      <c r="F357" s="269" t="s">
        <v>1571</v>
      </c>
      <c r="G357" s="52"/>
      <c r="H357" s="52"/>
      <c r="I357" s="44"/>
      <c r="J357" s="44"/>
    </row>
    <row r="358" spans="1:10" s="54" customFormat="1" ht="13.5" customHeight="1">
      <c r="A358" s="22" t="s">
        <v>738</v>
      </c>
      <c r="B358" s="84" t="s">
        <v>739</v>
      </c>
      <c r="C358" s="34" t="s">
        <v>553</v>
      </c>
      <c r="D358" s="24">
        <v>0.15</v>
      </c>
      <c r="E358" s="24">
        <v>0.4</v>
      </c>
      <c r="F358" s="269" t="s">
        <v>1571</v>
      </c>
      <c r="G358" s="52"/>
      <c r="H358" s="52"/>
      <c r="I358" s="44"/>
      <c r="J358" s="44"/>
    </row>
    <row r="359" spans="1:10" s="54" customFormat="1" ht="13.5" customHeight="1">
      <c r="A359" s="22" t="s">
        <v>444</v>
      </c>
      <c r="B359" s="84" t="s">
        <v>1730</v>
      </c>
      <c r="C359" s="34" t="s">
        <v>553</v>
      </c>
      <c r="D359" s="24">
        <v>0.15</v>
      </c>
      <c r="E359" s="24">
        <v>0.4</v>
      </c>
      <c r="F359" s="269" t="s">
        <v>1579</v>
      </c>
      <c r="G359" s="52"/>
      <c r="H359" s="52"/>
      <c r="I359" s="44"/>
      <c r="J359" s="44"/>
    </row>
    <row r="360" spans="1:10" s="54" customFormat="1" ht="13.5" customHeight="1">
      <c r="A360" s="22" t="s">
        <v>661</v>
      </c>
      <c r="B360" s="84" t="s">
        <v>1731</v>
      </c>
      <c r="C360" s="34" t="s">
        <v>553</v>
      </c>
      <c r="D360" s="24">
        <v>0.15</v>
      </c>
      <c r="E360" s="24">
        <v>0.4</v>
      </c>
      <c r="F360" s="269" t="s">
        <v>1569</v>
      </c>
      <c r="G360" s="52"/>
      <c r="H360" s="52"/>
      <c r="I360" s="44"/>
      <c r="J360" s="44"/>
    </row>
    <row r="361" spans="1:10" s="54" customFormat="1" ht="13.5" customHeight="1">
      <c r="A361" s="22" t="s">
        <v>396</v>
      </c>
      <c r="B361" s="84" t="s">
        <v>397</v>
      </c>
      <c r="C361" s="34" t="s">
        <v>553</v>
      </c>
      <c r="D361" s="24">
        <v>0.15</v>
      </c>
      <c r="E361" s="24">
        <v>0.4</v>
      </c>
      <c r="F361" s="269" t="s">
        <v>1574</v>
      </c>
      <c r="G361" s="52"/>
      <c r="H361" s="52"/>
      <c r="I361" s="44"/>
      <c r="J361" s="44"/>
    </row>
    <row r="362" spans="1:10" s="54" customFormat="1" ht="13.5" customHeight="1">
      <c r="A362" s="22" t="s">
        <v>398</v>
      </c>
      <c r="B362" s="84" t="s">
        <v>399</v>
      </c>
      <c r="C362" s="34" t="s">
        <v>553</v>
      </c>
      <c r="D362" s="24">
        <v>0.15</v>
      </c>
      <c r="E362" s="24">
        <v>0.4</v>
      </c>
      <c r="F362" s="269" t="s">
        <v>1575</v>
      </c>
      <c r="G362" s="52"/>
      <c r="H362" s="52"/>
      <c r="I362" s="44"/>
      <c r="J362" s="44"/>
    </row>
    <row r="363" spans="1:10" s="54" customFormat="1" ht="13.5" customHeight="1">
      <c r="A363" s="22" t="s">
        <v>1424</v>
      </c>
      <c r="B363" s="84" t="s">
        <v>1790</v>
      </c>
      <c r="C363" s="34" t="s">
        <v>553</v>
      </c>
      <c r="D363" s="24">
        <v>0.15</v>
      </c>
      <c r="E363" s="24">
        <v>0.6</v>
      </c>
      <c r="F363" s="269" t="s">
        <v>1576</v>
      </c>
      <c r="G363" s="52"/>
      <c r="H363" s="52"/>
      <c r="I363" s="44"/>
      <c r="J363" s="44"/>
    </row>
    <row r="364" spans="1:10" s="54" customFormat="1" ht="13.5" customHeight="1">
      <c r="A364" s="22" t="s">
        <v>446</v>
      </c>
      <c r="B364" s="84" t="s">
        <v>861</v>
      </c>
      <c r="C364" s="34" t="s">
        <v>553</v>
      </c>
      <c r="D364" s="24">
        <v>0.15</v>
      </c>
      <c r="E364" s="24">
        <v>0.4</v>
      </c>
      <c r="F364" s="269" t="s">
        <v>1572</v>
      </c>
      <c r="G364" s="52"/>
      <c r="H364" s="52"/>
      <c r="I364" s="44"/>
      <c r="J364" s="44"/>
    </row>
    <row r="365" spans="1:10" s="54" customFormat="1" ht="13.5" customHeight="1">
      <c r="A365" s="22" t="s">
        <v>914</v>
      </c>
      <c r="B365" s="84" t="s">
        <v>1734</v>
      </c>
      <c r="C365" s="34" t="s">
        <v>553</v>
      </c>
      <c r="D365" s="24">
        <v>0.15</v>
      </c>
      <c r="E365" s="24">
        <v>0.4</v>
      </c>
      <c r="F365" s="269" t="s">
        <v>1579</v>
      </c>
      <c r="G365" s="52"/>
      <c r="H365" s="52"/>
      <c r="I365" s="44"/>
      <c r="J365" s="44"/>
    </row>
    <row r="366" spans="1:10" s="54" customFormat="1" ht="13.5" customHeight="1">
      <c r="A366" s="22" t="s">
        <v>786</v>
      </c>
      <c r="B366" s="84" t="s">
        <v>1736</v>
      </c>
      <c r="C366" s="34" t="s">
        <v>553</v>
      </c>
      <c r="D366" s="24">
        <v>0.15</v>
      </c>
      <c r="E366" s="24">
        <v>0.4</v>
      </c>
      <c r="F366" s="269" t="s">
        <v>1573</v>
      </c>
      <c r="G366" s="52"/>
      <c r="H366" s="52"/>
      <c r="I366" s="44"/>
      <c r="J366" s="44"/>
    </row>
    <row r="367" spans="1:10" s="54" customFormat="1" ht="13.5" customHeight="1">
      <c r="A367" s="22" t="s">
        <v>1384</v>
      </c>
      <c r="B367" s="84" t="s">
        <v>1668</v>
      </c>
      <c r="C367" s="34" t="s">
        <v>553</v>
      </c>
      <c r="D367" s="24">
        <v>0.15</v>
      </c>
      <c r="E367" s="24">
        <v>0.4</v>
      </c>
      <c r="F367" s="269" t="s">
        <v>1571</v>
      </c>
      <c r="G367" s="52"/>
      <c r="H367" s="52"/>
      <c r="I367" s="44"/>
      <c r="J367" s="44"/>
    </row>
    <row r="368" spans="1:10" s="54" customFormat="1" ht="13.5" customHeight="1">
      <c r="A368" s="22" t="s">
        <v>1590</v>
      </c>
      <c r="B368" s="84" t="s">
        <v>1795</v>
      </c>
      <c r="C368" s="34" t="s">
        <v>553</v>
      </c>
      <c r="D368" s="24">
        <v>0.15</v>
      </c>
      <c r="E368" s="24">
        <v>0.4</v>
      </c>
      <c r="F368" s="269" t="s">
        <v>1575</v>
      </c>
      <c r="G368" s="52"/>
      <c r="H368" s="52"/>
      <c r="I368" s="44"/>
      <c r="J368" s="44"/>
    </row>
    <row r="369" spans="1:10" s="54" customFormat="1" ht="13.5" customHeight="1">
      <c r="A369" s="22" t="s">
        <v>359</v>
      </c>
      <c r="B369" s="84" t="s">
        <v>1737</v>
      </c>
      <c r="C369" s="34" t="s">
        <v>553</v>
      </c>
      <c r="D369" s="24">
        <v>0.15</v>
      </c>
      <c r="E369" s="24">
        <v>0.6</v>
      </c>
      <c r="F369" s="269" t="s">
        <v>1576</v>
      </c>
      <c r="G369" s="52"/>
      <c r="H369" s="52"/>
      <c r="I369" s="44"/>
      <c r="J369" s="44"/>
    </row>
    <row r="370" spans="1:10" s="54" customFormat="1" ht="13.5" customHeight="1">
      <c r="A370" s="22" t="s">
        <v>434</v>
      </c>
      <c r="B370" s="84" t="s">
        <v>1738</v>
      </c>
      <c r="C370" s="34" t="s">
        <v>553</v>
      </c>
      <c r="D370" s="24">
        <v>0.15</v>
      </c>
      <c r="E370" s="24">
        <v>0.4</v>
      </c>
      <c r="F370" s="269" t="s">
        <v>1574</v>
      </c>
      <c r="G370" s="52"/>
      <c r="H370" s="52"/>
      <c r="I370" s="44"/>
      <c r="J370" s="44"/>
    </row>
    <row r="371" spans="1:10" s="54" customFormat="1" ht="13.5" customHeight="1">
      <c r="A371" s="22" t="s">
        <v>827</v>
      </c>
      <c r="B371" s="84" t="s">
        <v>828</v>
      </c>
      <c r="C371" s="34" t="s">
        <v>553</v>
      </c>
      <c r="D371" s="24">
        <v>0.15</v>
      </c>
      <c r="E371" s="24">
        <v>0.4</v>
      </c>
      <c r="F371" s="269" t="s">
        <v>1575</v>
      </c>
      <c r="G371" s="52"/>
      <c r="H371" s="52"/>
      <c r="I371" s="44"/>
      <c r="J371" s="44"/>
    </row>
    <row r="372" spans="1:10" s="54" customFormat="1" ht="13.5" customHeight="1">
      <c r="A372" s="22" t="s">
        <v>429</v>
      </c>
      <c r="B372" s="84" t="s">
        <v>430</v>
      </c>
      <c r="C372" s="34" t="s">
        <v>553</v>
      </c>
      <c r="D372" s="24">
        <v>0.15</v>
      </c>
      <c r="E372" s="24">
        <v>0.4</v>
      </c>
      <c r="F372" s="269" t="s">
        <v>1577</v>
      </c>
      <c r="G372" s="52"/>
      <c r="H372" s="52"/>
      <c r="I372" s="44"/>
      <c r="J372" s="44"/>
    </row>
    <row r="373" spans="1:10" s="54" customFormat="1" ht="13.5" customHeight="1">
      <c r="A373" s="22" t="s">
        <v>394</v>
      </c>
      <c r="B373" s="241" t="s">
        <v>1674</v>
      </c>
      <c r="C373" s="34" t="s">
        <v>553</v>
      </c>
      <c r="D373" s="24">
        <v>0.15</v>
      </c>
      <c r="E373" s="24">
        <v>0.4</v>
      </c>
      <c r="F373" s="269" t="s">
        <v>1578</v>
      </c>
      <c r="G373" s="52"/>
      <c r="H373" s="52"/>
      <c r="I373" s="44"/>
      <c r="J373" s="44"/>
    </row>
    <row r="374" spans="1:10" s="54" customFormat="1" ht="13.5" customHeight="1">
      <c r="A374" s="22" t="s">
        <v>1462</v>
      </c>
      <c r="B374" s="84" t="s">
        <v>1739</v>
      </c>
      <c r="C374" s="34" t="s">
        <v>553</v>
      </c>
      <c r="D374" s="24">
        <v>0.15</v>
      </c>
      <c r="E374" s="24">
        <v>0.4</v>
      </c>
      <c r="F374" s="269" t="s">
        <v>1577</v>
      </c>
      <c r="G374" s="52"/>
      <c r="H374" s="52"/>
      <c r="I374" s="44"/>
      <c r="J374" s="44"/>
    </row>
    <row r="375" spans="1:10" s="54" customFormat="1" ht="13.5" customHeight="1">
      <c r="A375" s="22" t="s">
        <v>857</v>
      </c>
      <c r="B375" s="84" t="s">
        <v>1740</v>
      </c>
      <c r="C375" s="34" t="s">
        <v>553</v>
      </c>
      <c r="D375" s="24">
        <v>0.15</v>
      </c>
      <c r="E375" s="24">
        <v>0.4</v>
      </c>
      <c r="F375" s="269" t="s">
        <v>1572</v>
      </c>
      <c r="G375" s="52"/>
      <c r="H375" s="52"/>
      <c r="I375" s="44"/>
      <c r="J375" s="44"/>
    </row>
    <row r="376" spans="1:10" s="54" customFormat="1" ht="13.5" customHeight="1">
      <c r="A376" s="22" t="s">
        <v>403</v>
      </c>
      <c r="B376" s="84" t="s">
        <v>404</v>
      </c>
      <c r="C376" s="34" t="s">
        <v>553</v>
      </c>
      <c r="D376" s="24">
        <v>0.15</v>
      </c>
      <c r="E376" s="24">
        <v>0.6</v>
      </c>
      <c r="F376" s="269" t="s">
        <v>1576</v>
      </c>
      <c r="G376" s="52"/>
      <c r="H376" s="52"/>
      <c r="I376" s="44"/>
      <c r="J376" s="44"/>
    </row>
    <row r="377" spans="1:10" s="54" customFormat="1" ht="13.5" customHeight="1">
      <c r="A377" s="22" t="s">
        <v>915</v>
      </c>
      <c r="B377" s="84" t="s">
        <v>1741</v>
      </c>
      <c r="C377" s="34" t="s">
        <v>553</v>
      </c>
      <c r="D377" s="24">
        <v>0.15</v>
      </c>
      <c r="E377" s="24">
        <v>0.4</v>
      </c>
      <c r="F377" s="269" t="s">
        <v>1571</v>
      </c>
      <c r="G377" s="52"/>
      <c r="H377" s="52"/>
      <c r="I377" s="44"/>
      <c r="J377" s="44"/>
    </row>
    <row r="378" spans="1:10" s="54" customFormat="1" ht="13.5" customHeight="1">
      <c r="A378" s="22" t="s">
        <v>442</v>
      </c>
      <c r="B378" s="84" t="s">
        <v>1742</v>
      </c>
      <c r="C378" s="34" t="s">
        <v>553</v>
      </c>
      <c r="D378" s="24">
        <v>0.15</v>
      </c>
      <c r="E378" s="24">
        <v>0.4</v>
      </c>
      <c r="F378" s="269" t="s">
        <v>1579</v>
      </c>
      <c r="G378" s="52"/>
      <c r="H378" s="52"/>
      <c r="I378" s="44"/>
      <c r="J378" s="44"/>
    </row>
    <row r="379" spans="1:10" s="54" customFormat="1" ht="13.5" customHeight="1">
      <c r="A379" s="22" t="s">
        <v>377</v>
      </c>
      <c r="B379" s="84" t="s">
        <v>378</v>
      </c>
      <c r="C379" s="34" t="s">
        <v>553</v>
      </c>
      <c r="D379" s="24">
        <v>0.15</v>
      </c>
      <c r="E379" s="24">
        <v>0.4</v>
      </c>
      <c r="F379" s="269" t="s">
        <v>1571</v>
      </c>
      <c r="G379" s="52"/>
      <c r="H379" s="52"/>
      <c r="I379" s="44"/>
      <c r="J379" s="44"/>
    </row>
    <row r="380" spans="1:10" s="54" customFormat="1" ht="13.5" customHeight="1">
      <c r="A380" s="22" t="s">
        <v>787</v>
      </c>
      <c r="B380" s="84" t="s">
        <v>788</v>
      </c>
      <c r="C380" s="34" t="s">
        <v>553</v>
      </c>
      <c r="D380" s="24">
        <v>0.15</v>
      </c>
      <c r="E380" s="24">
        <v>0.4</v>
      </c>
      <c r="F380" s="269" t="s">
        <v>1574</v>
      </c>
      <c r="G380" s="52"/>
      <c r="H380" s="52"/>
      <c r="I380" s="44"/>
      <c r="J380" s="44"/>
    </row>
    <row r="381" spans="1:10" s="54" customFormat="1" ht="13.5" customHeight="1">
      <c r="A381" s="22" t="s">
        <v>789</v>
      </c>
      <c r="B381" s="84" t="s">
        <v>1743</v>
      </c>
      <c r="C381" s="34" t="s">
        <v>553</v>
      </c>
      <c r="D381" s="24">
        <v>0.15</v>
      </c>
      <c r="E381" s="24">
        <v>0.6</v>
      </c>
      <c r="F381" s="269" t="s">
        <v>1576</v>
      </c>
      <c r="G381" s="52"/>
      <c r="H381" s="52"/>
      <c r="I381" s="44"/>
      <c r="J381" s="44"/>
    </row>
    <row r="382" spans="1:10" s="54" customFormat="1" ht="13.5" customHeight="1">
      <c r="A382" s="22" t="s">
        <v>423</v>
      </c>
      <c r="B382" s="84" t="s">
        <v>1744</v>
      </c>
      <c r="C382" s="34" t="s">
        <v>553</v>
      </c>
      <c r="D382" s="24">
        <v>0.15</v>
      </c>
      <c r="E382" s="24">
        <v>0.4</v>
      </c>
      <c r="F382" s="269" t="s">
        <v>1578</v>
      </c>
      <c r="G382" s="52"/>
      <c r="H382" s="52"/>
      <c r="I382" s="44"/>
      <c r="J382" s="44"/>
    </row>
    <row r="383" spans="1:10" s="54" customFormat="1" ht="13.5" customHeight="1">
      <c r="A383" s="22" t="s">
        <v>1879</v>
      </c>
      <c r="B383" s="84" t="s">
        <v>1880</v>
      </c>
      <c r="C383" s="34" t="s">
        <v>553</v>
      </c>
      <c r="D383" s="24">
        <v>0.15</v>
      </c>
      <c r="E383" s="24">
        <v>0.4</v>
      </c>
      <c r="F383" s="269" t="s">
        <v>1575</v>
      </c>
      <c r="G383" s="52"/>
      <c r="H383" s="52"/>
      <c r="I383" s="44"/>
      <c r="J383" s="44"/>
    </row>
    <row r="384" spans="1:10" s="54" customFormat="1" ht="13.5" customHeight="1">
      <c r="A384" s="22" t="s">
        <v>376</v>
      </c>
      <c r="B384" s="84" t="s">
        <v>1745</v>
      </c>
      <c r="C384" s="34" t="s">
        <v>553</v>
      </c>
      <c r="D384" s="24">
        <v>0.15</v>
      </c>
      <c r="E384" s="24">
        <v>0.4</v>
      </c>
      <c r="F384" s="269" t="s">
        <v>1573</v>
      </c>
      <c r="G384" s="52"/>
      <c r="H384" s="52"/>
      <c r="I384" s="44"/>
      <c r="J384" s="44"/>
    </row>
    <row r="385" spans="1:10" s="54" customFormat="1" ht="13.5" customHeight="1">
      <c r="A385" s="22" t="s">
        <v>829</v>
      </c>
      <c r="B385" s="84" t="s">
        <v>1746</v>
      </c>
      <c r="C385" s="34" t="s">
        <v>553</v>
      </c>
      <c r="D385" s="24">
        <v>0.15</v>
      </c>
      <c r="E385" s="24">
        <v>0.6</v>
      </c>
      <c r="F385" s="269" t="s">
        <v>1576</v>
      </c>
      <c r="G385" s="52"/>
      <c r="H385" s="52"/>
      <c r="I385" s="44"/>
      <c r="J385" s="44"/>
    </row>
    <row r="386" spans="1:10" s="54" customFormat="1" ht="13.5" customHeight="1">
      <c r="A386" s="22" t="s">
        <v>830</v>
      </c>
      <c r="B386" s="84" t="s">
        <v>831</v>
      </c>
      <c r="C386" s="34" t="s">
        <v>553</v>
      </c>
      <c r="D386" s="24">
        <v>0.15</v>
      </c>
      <c r="E386" s="24">
        <v>0.4</v>
      </c>
      <c r="F386" s="269" t="s">
        <v>1577</v>
      </c>
      <c r="G386" s="52"/>
      <c r="H386" s="52"/>
      <c r="I386" s="44"/>
      <c r="J386" s="44"/>
    </row>
    <row r="387" spans="1:10" s="54" customFormat="1" ht="13.5" customHeight="1">
      <c r="A387" s="22" t="s">
        <v>379</v>
      </c>
      <c r="B387" s="84" t="s">
        <v>380</v>
      </c>
      <c r="C387" s="34" t="s">
        <v>553</v>
      </c>
      <c r="D387" s="24">
        <v>0.15</v>
      </c>
      <c r="E387" s="24">
        <v>0.6</v>
      </c>
      <c r="F387" s="269" t="s">
        <v>1576</v>
      </c>
      <c r="G387" s="52"/>
      <c r="H387" s="52"/>
      <c r="I387" s="44"/>
      <c r="J387" s="44"/>
    </row>
    <row r="388" spans="1:10" s="54" customFormat="1" ht="13.5" customHeight="1">
      <c r="A388" s="22" t="s">
        <v>455</v>
      </c>
      <c r="B388" s="84" t="s">
        <v>1747</v>
      </c>
      <c r="C388" s="34" t="s">
        <v>553</v>
      </c>
      <c r="D388" s="24">
        <v>0.15</v>
      </c>
      <c r="E388" s="24">
        <v>0.4</v>
      </c>
      <c r="F388" s="269" t="s">
        <v>1571</v>
      </c>
      <c r="G388" s="52"/>
      <c r="H388" s="52"/>
      <c r="I388" s="44"/>
      <c r="J388" s="44"/>
    </row>
    <row r="389" spans="1:10" s="54" customFormat="1" ht="13.5" customHeight="1">
      <c r="A389" s="22" t="s">
        <v>1465</v>
      </c>
      <c r="B389" s="84" t="s">
        <v>1748</v>
      </c>
      <c r="C389" s="34" t="s">
        <v>553</v>
      </c>
      <c r="D389" s="24">
        <v>0.15</v>
      </c>
      <c r="E389" s="24">
        <v>0.4</v>
      </c>
      <c r="F389" s="269" t="s">
        <v>1579</v>
      </c>
      <c r="G389" s="52"/>
      <c r="H389" s="52"/>
      <c r="I389" s="44"/>
      <c r="J389" s="44"/>
    </row>
    <row r="390" spans="1:10" s="54" customFormat="1" ht="13.5" customHeight="1">
      <c r="A390" s="22" t="s">
        <v>1490</v>
      </c>
      <c r="B390" s="84" t="s">
        <v>1491</v>
      </c>
      <c r="C390" s="34" t="s">
        <v>553</v>
      </c>
      <c r="D390" s="24">
        <v>0.15</v>
      </c>
      <c r="E390" s="24">
        <v>0.4</v>
      </c>
      <c r="F390" s="269" t="s">
        <v>1579</v>
      </c>
      <c r="G390" s="52"/>
      <c r="H390" s="52"/>
      <c r="I390" s="44"/>
      <c r="J390" s="44"/>
    </row>
    <row r="391" spans="1:10" s="54" customFormat="1" ht="13.5" customHeight="1">
      <c r="A391" s="22" t="s">
        <v>875</v>
      </c>
      <c r="B391" s="84" t="s">
        <v>1749</v>
      </c>
      <c r="C391" s="34" t="s">
        <v>553</v>
      </c>
      <c r="D391" s="24">
        <v>0.15</v>
      </c>
      <c r="E391" s="24">
        <v>0.4</v>
      </c>
      <c r="F391" s="269" t="s">
        <v>1571</v>
      </c>
      <c r="G391" s="52"/>
      <c r="H391" s="52"/>
      <c r="I391" s="44"/>
      <c r="J391" s="44"/>
    </row>
    <row r="392" spans="1:10" s="54" customFormat="1" ht="13.5" customHeight="1">
      <c r="A392" s="22" t="s">
        <v>416</v>
      </c>
      <c r="B392" s="84" t="s">
        <v>1750</v>
      </c>
      <c r="C392" s="34" t="s">
        <v>553</v>
      </c>
      <c r="D392" s="24">
        <v>0.15</v>
      </c>
      <c r="E392" s="24">
        <v>0.4</v>
      </c>
      <c r="F392" s="269" t="s">
        <v>1571</v>
      </c>
      <c r="G392" s="52"/>
      <c r="H392" s="52"/>
      <c r="I392" s="44"/>
      <c r="J392" s="44"/>
    </row>
    <row r="393" spans="1:10" s="54" customFormat="1" ht="13.5" customHeight="1">
      <c r="A393" s="22" t="s">
        <v>1428</v>
      </c>
      <c r="B393" s="84" t="s">
        <v>1751</v>
      </c>
      <c r="C393" s="34" t="s">
        <v>553</v>
      </c>
      <c r="D393" s="24">
        <v>0.15</v>
      </c>
      <c r="E393" s="24">
        <v>0.4</v>
      </c>
      <c r="F393" s="269" t="s">
        <v>1575</v>
      </c>
      <c r="G393" s="52"/>
      <c r="H393" s="52"/>
      <c r="I393" s="44"/>
      <c r="J393" s="44"/>
    </row>
    <row r="394" spans="1:10" s="54" customFormat="1" ht="13.5" customHeight="1">
      <c r="A394" s="22" t="s">
        <v>407</v>
      </c>
      <c r="B394" s="84" t="s">
        <v>946</v>
      </c>
      <c r="C394" s="34" t="s">
        <v>553</v>
      </c>
      <c r="D394" s="24">
        <v>0.15</v>
      </c>
      <c r="E394" s="24">
        <v>0.4</v>
      </c>
      <c r="F394" s="269" t="s">
        <v>1571</v>
      </c>
      <c r="G394" s="52"/>
      <c r="H394" s="52"/>
      <c r="I394" s="44"/>
      <c r="J394" s="44"/>
    </row>
    <row r="395" spans="1:10" s="54" customFormat="1" ht="13.5" customHeight="1">
      <c r="A395" s="22" t="s">
        <v>551</v>
      </c>
      <c r="B395" s="84" t="s">
        <v>1754</v>
      </c>
      <c r="C395" s="34" t="s">
        <v>553</v>
      </c>
      <c r="D395" s="24">
        <v>0.15</v>
      </c>
      <c r="E395" s="24">
        <v>0.4</v>
      </c>
      <c r="F395" s="269" t="s">
        <v>1574</v>
      </c>
      <c r="G395" s="52"/>
      <c r="H395" s="52"/>
      <c r="I395" s="44"/>
      <c r="J395" s="44"/>
    </row>
    <row r="396" spans="1:10" s="54" customFormat="1" ht="13.5" customHeight="1">
      <c r="A396" s="22" t="s">
        <v>1594</v>
      </c>
      <c r="B396" s="84" t="s">
        <v>1755</v>
      </c>
      <c r="C396" s="34" t="s">
        <v>553</v>
      </c>
      <c r="D396" s="24">
        <v>0.15</v>
      </c>
      <c r="E396" s="24">
        <v>0.4</v>
      </c>
      <c r="F396" s="269" t="s">
        <v>1571</v>
      </c>
      <c r="G396" s="52"/>
      <c r="H396" s="52"/>
      <c r="I396" s="44"/>
      <c r="J396" s="44"/>
    </row>
    <row r="397" spans="1:10" s="54" customFormat="1" ht="13.5" customHeight="1">
      <c r="A397" s="22" t="s">
        <v>1887</v>
      </c>
      <c r="B397" s="84" t="s">
        <v>1888</v>
      </c>
      <c r="C397" s="34" t="s">
        <v>553</v>
      </c>
      <c r="D397" s="24">
        <v>0.15</v>
      </c>
      <c r="E397" s="24">
        <v>0.4</v>
      </c>
      <c r="F397" s="269" t="s">
        <v>1571</v>
      </c>
      <c r="G397" s="52"/>
      <c r="H397" s="52"/>
      <c r="I397" s="44"/>
      <c r="J397" s="44"/>
    </row>
    <row r="398" spans="1:10" s="54" customFormat="1" ht="13.5" customHeight="1">
      <c r="A398" s="22" t="s">
        <v>375</v>
      </c>
      <c r="B398" s="84" t="s">
        <v>1758</v>
      </c>
      <c r="C398" s="34" t="s">
        <v>553</v>
      </c>
      <c r="D398" s="24">
        <v>0.15</v>
      </c>
      <c r="E398" s="24">
        <v>0.4</v>
      </c>
      <c r="F398" s="269" t="s">
        <v>1573</v>
      </c>
      <c r="G398" s="52"/>
      <c r="H398" s="52"/>
      <c r="I398" s="44"/>
      <c r="J398" s="44"/>
    </row>
    <row r="399" spans="1:10" s="54" customFormat="1" ht="13.5" customHeight="1">
      <c r="A399" s="22" t="s">
        <v>362</v>
      </c>
      <c r="B399" s="84" t="s">
        <v>1759</v>
      </c>
      <c r="C399" s="34" t="s">
        <v>553</v>
      </c>
      <c r="D399" s="24">
        <v>0.15</v>
      </c>
      <c r="E399" s="24">
        <v>0.4</v>
      </c>
      <c r="F399" s="269" t="s">
        <v>1573</v>
      </c>
      <c r="G399" s="52"/>
      <c r="H399" s="52"/>
      <c r="I399" s="44"/>
      <c r="J399" s="44"/>
    </row>
    <row r="400" spans="1:10" s="54" customFormat="1" ht="13.5" customHeight="1">
      <c r="A400" s="22" t="s">
        <v>1083</v>
      </c>
      <c r="B400" s="84" t="s">
        <v>322</v>
      </c>
      <c r="C400" s="34" t="s">
        <v>553</v>
      </c>
      <c r="D400" s="24">
        <v>0.15</v>
      </c>
      <c r="E400" s="24">
        <v>0.4</v>
      </c>
      <c r="F400" s="269" t="s">
        <v>1578</v>
      </c>
      <c r="G400" s="52"/>
      <c r="H400" s="52"/>
      <c r="I400" s="44"/>
      <c r="J400" s="44"/>
    </row>
    <row r="401" spans="1:10" s="54" customFormat="1" ht="13.5" customHeight="1">
      <c r="A401" s="22" t="s">
        <v>1149</v>
      </c>
      <c r="B401" s="84" t="s">
        <v>1821</v>
      </c>
      <c r="C401" s="34" t="s">
        <v>553</v>
      </c>
      <c r="D401" s="24">
        <v>0.15</v>
      </c>
      <c r="E401" s="24">
        <v>0.4</v>
      </c>
      <c r="F401" s="269" t="s">
        <v>1573</v>
      </c>
      <c r="G401" s="52"/>
      <c r="H401" s="52"/>
      <c r="I401" s="44"/>
      <c r="J401" s="44"/>
    </row>
    <row r="402" spans="1:10" s="54" customFormat="1" ht="13.5" customHeight="1">
      <c r="A402" s="22" t="s">
        <v>1859</v>
      </c>
      <c r="B402" s="84" t="s">
        <v>1860</v>
      </c>
      <c r="C402" s="34" t="s">
        <v>553</v>
      </c>
      <c r="D402" s="24">
        <v>0.15</v>
      </c>
      <c r="E402" s="24">
        <v>0.4</v>
      </c>
      <c r="F402" s="269" t="s">
        <v>1571</v>
      </c>
      <c r="G402" s="52"/>
      <c r="H402" s="52"/>
      <c r="I402" s="44"/>
      <c r="J402" s="44"/>
    </row>
    <row r="403" spans="1:10" s="54" customFormat="1" ht="13.5" customHeight="1">
      <c r="A403" s="22" t="s">
        <v>1466</v>
      </c>
      <c r="B403" s="84" t="s">
        <v>1762</v>
      </c>
      <c r="C403" s="34" t="s">
        <v>553</v>
      </c>
      <c r="D403" s="24">
        <v>0.15</v>
      </c>
      <c r="E403" s="24">
        <v>0.4</v>
      </c>
      <c r="F403" s="269" t="s">
        <v>1574</v>
      </c>
      <c r="G403" s="52"/>
      <c r="H403" s="52"/>
      <c r="I403" s="44"/>
      <c r="J403" s="44"/>
    </row>
    <row r="404" spans="1:10" s="54" customFormat="1" ht="13.5" customHeight="1">
      <c r="A404" s="22" t="s">
        <v>916</v>
      </c>
      <c r="B404" s="84" t="s">
        <v>1763</v>
      </c>
      <c r="C404" s="34" t="s">
        <v>553</v>
      </c>
      <c r="D404" s="24">
        <v>0.15</v>
      </c>
      <c r="E404" s="24">
        <v>0.4</v>
      </c>
      <c r="F404" s="269" t="s">
        <v>1571</v>
      </c>
      <c r="G404" s="52"/>
      <c r="H404" s="52"/>
      <c r="I404" s="44"/>
      <c r="J404" s="44"/>
    </row>
    <row r="405" spans="1:10" s="54" customFormat="1" ht="13.5" customHeight="1">
      <c r="A405" s="22" t="s">
        <v>445</v>
      </c>
      <c r="B405" s="84" t="s">
        <v>1861</v>
      </c>
      <c r="C405" s="34" t="s">
        <v>553</v>
      </c>
      <c r="D405" s="24">
        <v>0.15</v>
      </c>
      <c r="E405" s="24">
        <v>0.4</v>
      </c>
      <c r="F405" s="269" t="s">
        <v>1573</v>
      </c>
      <c r="G405" s="52"/>
      <c r="H405" s="52"/>
      <c r="I405" s="44"/>
      <c r="J405" s="44"/>
    </row>
    <row r="406" spans="1:10" s="54" customFormat="1" ht="13.5" customHeight="1">
      <c r="A406" s="22" t="s">
        <v>654</v>
      </c>
      <c r="B406" s="84" t="s">
        <v>1828</v>
      </c>
      <c r="C406" s="34" t="s">
        <v>553</v>
      </c>
      <c r="D406" s="24">
        <v>0.15</v>
      </c>
      <c r="E406" s="24">
        <v>0.4</v>
      </c>
      <c r="F406" s="269" t="s">
        <v>1571</v>
      </c>
      <c r="G406" s="52"/>
      <c r="H406" s="52"/>
      <c r="I406" s="44"/>
      <c r="J406" s="44"/>
    </row>
    <row r="407" spans="1:10" ht="13.5" customHeight="1">
      <c r="A407" s="22" t="s">
        <v>1403</v>
      </c>
      <c r="B407" s="84" t="s">
        <v>1084</v>
      </c>
      <c r="C407" s="34" t="s">
        <v>553</v>
      </c>
      <c r="D407" s="24">
        <v>0.15</v>
      </c>
      <c r="E407" s="24">
        <v>0.4</v>
      </c>
      <c r="F407" s="269" t="s">
        <v>1579</v>
      </c>
      <c r="H407" s="52"/>
      <c r="I407" s="44"/>
      <c r="J407" s="44"/>
    </row>
    <row r="408" spans="1:10" ht="13.5" customHeight="1">
      <c r="A408" s="22" t="s">
        <v>1862</v>
      </c>
      <c r="B408" s="84" t="s">
        <v>1863</v>
      </c>
      <c r="C408" s="34" t="s">
        <v>553</v>
      </c>
      <c r="D408" s="24">
        <v>0.15</v>
      </c>
      <c r="E408" s="24">
        <v>0.4</v>
      </c>
      <c r="F408" s="269" t="s">
        <v>1572</v>
      </c>
      <c r="H408" s="52"/>
      <c r="I408" s="44"/>
      <c r="J408" s="44"/>
    </row>
    <row r="409" spans="1:10" ht="13.5" customHeight="1">
      <c r="A409" s="22" t="s">
        <v>1422</v>
      </c>
      <c r="B409" s="84" t="s">
        <v>1829</v>
      </c>
      <c r="C409" s="34" t="s">
        <v>553</v>
      </c>
      <c r="D409" s="24">
        <v>0.15</v>
      </c>
      <c r="E409" s="24">
        <v>0.6</v>
      </c>
      <c r="F409" s="269" t="s">
        <v>1576</v>
      </c>
      <c r="H409" s="52"/>
      <c r="I409" s="44"/>
      <c r="J409" s="44"/>
    </row>
    <row r="410" spans="1:10" s="54" customFormat="1" ht="13.5" customHeight="1">
      <c r="A410" s="12"/>
      <c r="C410" s="21"/>
      <c r="D410" s="31"/>
      <c r="E410" s="31"/>
      <c r="F410" s="66"/>
      <c r="G410" s="65"/>
      <c r="H410" s="52"/>
      <c r="I410" s="44"/>
      <c r="J410" s="44"/>
    </row>
    <row r="411" spans="1:10" s="54" customFormat="1" ht="13.5" customHeight="1">
      <c r="A411" s="62" t="s">
        <v>921</v>
      </c>
      <c r="B411" s="66"/>
      <c r="C411" s="21"/>
      <c r="D411" s="31"/>
      <c r="E411" s="31"/>
      <c r="F411" s="21"/>
      <c r="G411" s="52"/>
      <c r="H411" s="52"/>
      <c r="I411" s="44"/>
      <c r="J411" s="44"/>
    </row>
    <row r="412" spans="1:10" s="54" customFormat="1" ht="25.5">
      <c r="A412" s="653" t="s">
        <v>532</v>
      </c>
      <c r="B412" s="654" t="s">
        <v>602</v>
      </c>
      <c r="C412" s="655" t="s">
        <v>557</v>
      </c>
      <c r="D412" s="656" t="s">
        <v>600</v>
      </c>
      <c r="E412" s="656" t="s">
        <v>599</v>
      </c>
      <c r="F412" s="657" t="s">
        <v>597</v>
      </c>
      <c r="G412" s="52"/>
      <c r="H412" s="52"/>
      <c r="I412" s="44"/>
      <c r="J412" s="44"/>
    </row>
    <row r="413" spans="1:10" s="54" customFormat="1" ht="15" customHeight="1">
      <c r="A413" s="38" t="s">
        <v>1582</v>
      </c>
      <c r="B413" s="287" t="s">
        <v>1764</v>
      </c>
      <c r="C413" s="21" t="s">
        <v>553</v>
      </c>
      <c r="D413" s="31">
        <v>0.1</v>
      </c>
      <c r="E413" s="31">
        <v>0.4</v>
      </c>
      <c r="F413" s="268" t="s">
        <v>1571</v>
      </c>
      <c r="G413" s="52"/>
      <c r="H413" s="52"/>
      <c r="I413" s="44"/>
      <c r="J413" s="44"/>
    </row>
    <row r="414" spans="1:10" s="54" customFormat="1">
      <c r="A414" s="22" t="s">
        <v>1423</v>
      </c>
      <c r="B414" s="84" t="s">
        <v>1765</v>
      </c>
      <c r="C414" s="34" t="s">
        <v>553</v>
      </c>
      <c r="D414" s="24">
        <v>0.1</v>
      </c>
      <c r="E414" s="24">
        <v>0.4</v>
      </c>
      <c r="F414" s="269" t="s">
        <v>1578</v>
      </c>
      <c r="G414" s="52"/>
      <c r="H414" s="52"/>
      <c r="I414" s="44"/>
      <c r="J414" s="44"/>
    </row>
    <row r="415" spans="1:10" s="54" customFormat="1" ht="13.5" customHeight="1">
      <c r="A415" s="22" t="s">
        <v>1583</v>
      </c>
      <c r="B415" s="84" t="s">
        <v>1584</v>
      </c>
      <c r="C415" s="34" t="s">
        <v>553</v>
      </c>
      <c r="D415" s="24">
        <v>0.1</v>
      </c>
      <c r="E415" s="24">
        <v>0.4</v>
      </c>
      <c r="F415" s="269" t="s">
        <v>1579</v>
      </c>
      <c r="G415" s="52"/>
      <c r="H415" s="52"/>
      <c r="I415" s="44"/>
      <c r="J415" s="44"/>
    </row>
    <row r="416" spans="1:10" s="54" customFormat="1" ht="13.5" customHeight="1">
      <c r="A416" s="22" t="s">
        <v>1456</v>
      </c>
      <c r="B416" s="84" t="s">
        <v>1766</v>
      </c>
      <c r="C416" s="34" t="s">
        <v>553</v>
      </c>
      <c r="D416" s="24">
        <v>0.1</v>
      </c>
      <c r="E416" s="24">
        <v>0.4</v>
      </c>
      <c r="F416" s="269" t="s">
        <v>1577</v>
      </c>
      <c r="G416" s="52"/>
      <c r="H416" s="52"/>
      <c r="I416" s="44"/>
      <c r="J416" s="44"/>
    </row>
    <row r="417" spans="1:10" s="54" customFormat="1" ht="13.5" customHeight="1">
      <c r="A417" s="22" t="s">
        <v>905</v>
      </c>
      <c r="B417" s="84" t="s">
        <v>1700</v>
      </c>
      <c r="C417" s="34" t="s">
        <v>553</v>
      </c>
      <c r="D417" s="24">
        <v>0.1</v>
      </c>
      <c r="E417" s="24">
        <v>0.4</v>
      </c>
      <c r="F417" s="269" t="s">
        <v>1575</v>
      </c>
      <c r="G417" s="52"/>
      <c r="H417" s="52"/>
      <c r="I417" s="44"/>
      <c r="J417" s="44"/>
    </row>
    <row r="418" spans="1:10" s="54" customFormat="1" ht="13.5" customHeight="1">
      <c r="A418" s="22" t="s">
        <v>1274</v>
      </c>
      <c r="B418" s="84" t="s">
        <v>1275</v>
      </c>
      <c r="C418" s="34" t="s">
        <v>553</v>
      </c>
      <c r="D418" s="24">
        <v>0.1</v>
      </c>
      <c r="E418" s="24">
        <v>0.4</v>
      </c>
      <c r="F418" s="269" t="s">
        <v>1573</v>
      </c>
      <c r="G418" s="52"/>
      <c r="H418" s="52"/>
      <c r="I418" s="44"/>
      <c r="J418" s="44"/>
    </row>
    <row r="419" spans="1:10" s="54" customFormat="1" ht="13.5" customHeight="1">
      <c r="A419" s="22" t="s">
        <v>1513</v>
      </c>
      <c r="B419" s="84" t="s">
        <v>1767</v>
      </c>
      <c r="C419" s="34" t="s">
        <v>553</v>
      </c>
      <c r="D419" s="24">
        <v>0.1</v>
      </c>
      <c r="E419" s="24">
        <v>0.4</v>
      </c>
      <c r="F419" s="269" t="s">
        <v>1571</v>
      </c>
      <c r="G419" s="52"/>
      <c r="H419" s="52"/>
      <c r="I419" s="44"/>
      <c r="J419" s="44"/>
    </row>
    <row r="420" spans="1:10" s="54" customFormat="1" ht="13.5" customHeight="1">
      <c r="A420" s="22" t="s">
        <v>1085</v>
      </c>
      <c r="B420" s="84" t="s">
        <v>1768</v>
      </c>
      <c r="C420" s="34" t="s">
        <v>553</v>
      </c>
      <c r="D420" s="24">
        <v>0.1</v>
      </c>
      <c r="E420" s="24">
        <v>0.6</v>
      </c>
      <c r="F420" s="269" t="s">
        <v>1576</v>
      </c>
      <c r="G420" s="52"/>
      <c r="H420" s="52"/>
      <c r="I420" s="44"/>
      <c r="J420" s="44"/>
    </row>
    <row r="421" spans="1:10" s="54" customFormat="1" ht="13.5" customHeight="1">
      <c r="A421" s="22" t="s">
        <v>1909</v>
      </c>
      <c r="B421" s="84" t="s">
        <v>1910</v>
      </c>
      <c r="C421" s="34" t="s">
        <v>553</v>
      </c>
      <c r="D421" s="24">
        <v>0.1</v>
      </c>
      <c r="E421" s="24">
        <v>0.4</v>
      </c>
      <c r="F421" s="269" t="s">
        <v>1572</v>
      </c>
      <c r="G421" s="52"/>
      <c r="H421" s="52"/>
      <c r="I421" s="44"/>
      <c r="J421" s="44"/>
    </row>
    <row r="422" spans="1:10" s="54" customFormat="1" ht="13.5" customHeight="1">
      <c r="A422" s="22" t="s">
        <v>1086</v>
      </c>
      <c r="B422" s="84" t="s">
        <v>1769</v>
      </c>
      <c r="C422" s="34" t="s">
        <v>553</v>
      </c>
      <c r="D422" s="24">
        <v>0.1</v>
      </c>
      <c r="E422" s="24">
        <v>0.6</v>
      </c>
      <c r="F422" s="269" t="s">
        <v>1576</v>
      </c>
      <c r="G422" s="52"/>
      <c r="H422" s="52"/>
      <c r="I422" s="44"/>
      <c r="J422" s="44"/>
    </row>
    <row r="423" spans="1:10" s="54" customFormat="1" ht="13.5" customHeight="1">
      <c r="A423" s="22" t="s">
        <v>437</v>
      </c>
      <c r="B423" s="84" t="s">
        <v>438</v>
      </c>
      <c r="C423" s="34" t="s">
        <v>553</v>
      </c>
      <c r="D423" s="24">
        <v>0.1</v>
      </c>
      <c r="E423" s="24">
        <v>0.4</v>
      </c>
      <c r="F423" s="269" t="s">
        <v>1574</v>
      </c>
      <c r="G423" s="52"/>
      <c r="H423" s="52"/>
      <c r="I423" s="44"/>
      <c r="J423" s="44"/>
    </row>
    <row r="424" spans="1:10" s="54" customFormat="1" ht="13.5" customHeight="1">
      <c r="A424" s="22" t="s">
        <v>1585</v>
      </c>
      <c r="B424" s="84" t="s">
        <v>1770</v>
      </c>
      <c r="C424" s="34" t="s">
        <v>553</v>
      </c>
      <c r="D424" s="24">
        <v>0.1</v>
      </c>
      <c r="E424" s="24">
        <v>0.4</v>
      </c>
      <c r="F424" s="269" t="s">
        <v>1579</v>
      </c>
      <c r="G424" s="52"/>
      <c r="H424" s="52"/>
      <c r="I424" s="44"/>
      <c r="J424" s="44"/>
    </row>
    <row r="425" spans="1:10" s="54" customFormat="1" ht="13.5" customHeight="1">
      <c r="A425" s="22" t="s">
        <v>756</v>
      </c>
      <c r="B425" s="84" t="s">
        <v>1771</v>
      </c>
      <c r="C425" s="34" t="s">
        <v>553</v>
      </c>
      <c r="D425" s="24">
        <v>0.1</v>
      </c>
      <c r="E425" s="24">
        <v>0.4</v>
      </c>
      <c r="F425" s="269" t="s">
        <v>1573</v>
      </c>
      <c r="G425" s="52"/>
      <c r="H425" s="52"/>
      <c r="I425" s="44"/>
      <c r="J425" s="44"/>
    </row>
    <row r="426" spans="1:10" s="54" customFormat="1" ht="13.5" customHeight="1">
      <c r="A426" s="22" t="s">
        <v>1772</v>
      </c>
      <c r="B426" s="84" t="s">
        <v>1773</v>
      </c>
      <c r="C426" s="34" t="s">
        <v>553</v>
      </c>
      <c r="D426" s="24">
        <v>0.1</v>
      </c>
      <c r="E426" s="24">
        <v>0.4</v>
      </c>
      <c r="F426" s="269" t="s">
        <v>1572</v>
      </c>
      <c r="G426" s="52"/>
      <c r="H426" s="52"/>
      <c r="I426" s="44"/>
      <c r="J426" s="44"/>
    </row>
    <row r="427" spans="1:10" s="54" customFormat="1" ht="13.5" customHeight="1">
      <c r="A427" s="22" t="s">
        <v>1911</v>
      </c>
      <c r="B427" s="84" t="s">
        <v>1912</v>
      </c>
      <c r="C427" s="34" t="s">
        <v>553</v>
      </c>
      <c r="D427" s="24">
        <v>0.1</v>
      </c>
      <c r="E427" s="24">
        <v>0.4</v>
      </c>
      <c r="F427" s="269" t="s">
        <v>1577</v>
      </c>
      <c r="G427" s="52"/>
      <c r="H427" s="52"/>
      <c r="I427" s="44"/>
      <c r="J427" s="44"/>
    </row>
    <row r="428" spans="1:10" s="54" customFormat="1" ht="13.5" customHeight="1">
      <c r="A428" s="22" t="s">
        <v>1276</v>
      </c>
      <c r="B428" s="84" t="s">
        <v>1774</v>
      </c>
      <c r="C428" s="34" t="s">
        <v>553</v>
      </c>
      <c r="D428" s="24">
        <v>0.1</v>
      </c>
      <c r="E428" s="24">
        <v>0.4</v>
      </c>
      <c r="F428" s="269" t="s">
        <v>1575</v>
      </c>
      <c r="G428" s="52"/>
      <c r="H428" s="52"/>
      <c r="I428" s="44"/>
      <c r="J428" s="44"/>
    </row>
    <row r="429" spans="1:10" s="54" customFormat="1" ht="13.5" customHeight="1">
      <c r="A429" s="22" t="s">
        <v>1913</v>
      </c>
      <c r="B429" s="84" t="s">
        <v>1914</v>
      </c>
      <c r="C429" s="34" t="s">
        <v>553</v>
      </c>
      <c r="D429" s="24">
        <v>0.1</v>
      </c>
      <c r="E429" s="24">
        <v>0.4</v>
      </c>
      <c r="F429" s="269" t="s">
        <v>1575</v>
      </c>
      <c r="G429" s="52"/>
      <c r="H429" s="52"/>
      <c r="I429" s="44"/>
      <c r="J429" s="44"/>
    </row>
    <row r="430" spans="1:10" s="54" customFormat="1" ht="13.5" customHeight="1">
      <c r="A430" s="22" t="s">
        <v>1277</v>
      </c>
      <c r="B430" s="84" t="s">
        <v>1775</v>
      </c>
      <c r="C430" s="34" t="s">
        <v>553</v>
      </c>
      <c r="D430" s="24">
        <v>0.1</v>
      </c>
      <c r="E430" s="24">
        <v>0.4</v>
      </c>
      <c r="F430" s="269" t="s">
        <v>1571</v>
      </c>
      <c r="G430" s="52"/>
      <c r="H430" s="52"/>
      <c r="I430" s="44"/>
      <c r="J430" s="44"/>
    </row>
    <row r="431" spans="1:10" s="54" customFormat="1" ht="13.5" customHeight="1">
      <c r="A431" s="22" t="s">
        <v>546</v>
      </c>
      <c r="B431" s="84" t="s">
        <v>1711</v>
      </c>
      <c r="C431" s="34" t="s">
        <v>553</v>
      </c>
      <c r="D431" s="24">
        <v>0.1</v>
      </c>
      <c r="E431" s="24">
        <v>0.4</v>
      </c>
      <c r="F431" s="269" t="s">
        <v>1573</v>
      </c>
      <c r="G431" s="52"/>
      <c r="H431" s="52"/>
      <c r="I431" s="44"/>
      <c r="J431" s="44"/>
    </row>
    <row r="432" spans="1:10" s="54" customFormat="1" ht="13.5" customHeight="1">
      <c r="A432" s="22" t="s">
        <v>391</v>
      </c>
      <c r="B432" s="84" t="s">
        <v>1776</v>
      </c>
      <c r="C432" s="34" t="s">
        <v>553</v>
      </c>
      <c r="D432" s="24">
        <v>0.1</v>
      </c>
      <c r="E432" s="24">
        <v>0.4</v>
      </c>
      <c r="F432" s="269" t="s">
        <v>1579</v>
      </c>
      <c r="G432" s="52"/>
      <c r="H432" s="52"/>
      <c r="I432" s="44"/>
      <c r="J432" s="44"/>
    </row>
    <row r="433" spans="1:10" s="54" customFormat="1" ht="13.5" customHeight="1">
      <c r="A433" s="22" t="s">
        <v>1016</v>
      </c>
      <c r="B433" s="84" t="s">
        <v>1017</v>
      </c>
      <c r="C433" s="34" t="s">
        <v>553</v>
      </c>
      <c r="D433" s="24">
        <v>0.1</v>
      </c>
      <c r="E433" s="24">
        <v>0.4</v>
      </c>
      <c r="F433" s="269" t="s">
        <v>1579</v>
      </c>
      <c r="G433" s="52"/>
      <c r="H433" s="52"/>
      <c r="I433" s="44"/>
      <c r="J433" s="44"/>
    </row>
    <row r="434" spans="1:10" s="54" customFormat="1" ht="13.5" customHeight="1">
      <c r="A434" s="22" t="s">
        <v>858</v>
      </c>
      <c r="B434" s="84" t="s">
        <v>1715</v>
      </c>
      <c r="C434" s="34" t="s">
        <v>553</v>
      </c>
      <c r="D434" s="24">
        <v>0.1</v>
      </c>
      <c r="E434" s="24">
        <v>0.4</v>
      </c>
      <c r="F434" s="269" t="s">
        <v>1579</v>
      </c>
      <c r="G434" s="52"/>
      <c r="H434" s="52"/>
      <c r="I434" s="44"/>
      <c r="J434" s="44"/>
    </row>
    <row r="435" spans="1:10" s="54" customFormat="1" ht="13.5" customHeight="1">
      <c r="A435" s="22" t="s">
        <v>1278</v>
      </c>
      <c r="B435" s="84" t="s">
        <v>1717</v>
      </c>
      <c r="C435" s="34" t="s">
        <v>553</v>
      </c>
      <c r="D435" s="24">
        <v>0.1</v>
      </c>
      <c r="E435" s="24">
        <v>0.4</v>
      </c>
      <c r="F435" s="269" t="s">
        <v>1571</v>
      </c>
      <c r="G435" s="52"/>
      <c r="H435" s="52"/>
      <c r="I435" s="44"/>
      <c r="J435" s="44"/>
    </row>
    <row r="436" spans="1:10" s="54" customFormat="1" ht="13.5" customHeight="1">
      <c r="A436" s="22" t="s">
        <v>1586</v>
      </c>
      <c r="B436" s="84" t="s">
        <v>1777</v>
      </c>
      <c r="C436" s="34" t="s">
        <v>553</v>
      </c>
      <c r="D436" s="24">
        <v>0.1</v>
      </c>
      <c r="E436" s="24">
        <v>0.4</v>
      </c>
      <c r="F436" s="269" t="s">
        <v>1573</v>
      </c>
      <c r="G436" s="52"/>
      <c r="H436" s="52"/>
      <c r="I436" s="44"/>
      <c r="J436" s="44"/>
    </row>
    <row r="437" spans="1:10" s="54" customFormat="1" ht="13.5" customHeight="1">
      <c r="A437" s="22" t="s">
        <v>824</v>
      </c>
      <c r="B437" s="84" t="s">
        <v>1778</v>
      </c>
      <c r="C437" s="34" t="s">
        <v>553</v>
      </c>
      <c r="D437" s="24">
        <v>0.1</v>
      </c>
      <c r="E437" s="24">
        <v>0.4</v>
      </c>
      <c r="F437" s="269" t="s">
        <v>1577</v>
      </c>
      <c r="G437" s="52"/>
      <c r="H437" s="52"/>
      <c r="I437" s="44"/>
      <c r="J437" s="44"/>
    </row>
    <row r="438" spans="1:10" s="54" customFormat="1" ht="13.5" customHeight="1">
      <c r="A438" s="22" t="s">
        <v>1915</v>
      </c>
      <c r="B438" s="84" t="s">
        <v>1916</v>
      </c>
      <c r="C438" s="34" t="s">
        <v>553</v>
      </c>
      <c r="D438" s="24">
        <v>0.1</v>
      </c>
      <c r="E438" s="24">
        <v>0.4</v>
      </c>
      <c r="F438" s="269" t="s">
        <v>1571</v>
      </c>
      <c r="G438" s="52"/>
      <c r="H438" s="52"/>
      <c r="I438" s="44"/>
      <c r="J438" s="44"/>
    </row>
    <row r="439" spans="1:10" s="54" customFormat="1" ht="13.5" customHeight="1">
      <c r="A439" s="22" t="s">
        <v>1279</v>
      </c>
      <c r="B439" s="84" t="s">
        <v>1779</v>
      </c>
      <c r="C439" s="34" t="s">
        <v>553</v>
      </c>
      <c r="D439" s="24">
        <v>0.1</v>
      </c>
      <c r="E439" s="24">
        <v>0.4</v>
      </c>
      <c r="F439" s="269" t="s">
        <v>1574</v>
      </c>
      <c r="G439" s="52"/>
      <c r="H439" s="52"/>
      <c r="I439" s="44"/>
      <c r="J439" s="44"/>
    </row>
    <row r="440" spans="1:10" s="54" customFormat="1" ht="13.5" customHeight="1">
      <c r="A440" s="22" t="s">
        <v>1143</v>
      </c>
      <c r="B440" s="84" t="s">
        <v>1144</v>
      </c>
      <c r="C440" s="34" t="s">
        <v>553</v>
      </c>
      <c r="D440" s="24">
        <v>0.1</v>
      </c>
      <c r="E440" s="24">
        <v>0.4</v>
      </c>
      <c r="F440" s="269" t="s">
        <v>1575</v>
      </c>
      <c r="G440" s="52"/>
      <c r="H440" s="52"/>
      <c r="I440" s="44"/>
      <c r="J440" s="44"/>
    </row>
    <row r="441" spans="1:10" s="54" customFormat="1" ht="13.5" customHeight="1">
      <c r="A441" s="22" t="s">
        <v>755</v>
      </c>
      <c r="B441" s="84" t="s">
        <v>1720</v>
      </c>
      <c r="C441" s="34" t="s">
        <v>553</v>
      </c>
      <c r="D441" s="24">
        <v>0.1</v>
      </c>
      <c r="E441" s="24">
        <v>0.4</v>
      </c>
      <c r="F441" s="269" t="s">
        <v>1578</v>
      </c>
      <c r="G441" s="52"/>
      <c r="H441" s="52"/>
      <c r="I441" s="44"/>
      <c r="J441" s="44"/>
    </row>
    <row r="442" spans="1:10" s="54" customFormat="1" ht="13.5" customHeight="1">
      <c r="A442" s="22" t="s">
        <v>1868</v>
      </c>
      <c r="B442" s="84" t="s">
        <v>1869</v>
      </c>
      <c r="C442" s="34" t="s">
        <v>553</v>
      </c>
      <c r="D442" s="24">
        <v>0.1</v>
      </c>
      <c r="E442" s="24">
        <v>0.4</v>
      </c>
      <c r="F442" s="269" t="s">
        <v>1574</v>
      </c>
      <c r="G442" s="52"/>
      <c r="H442" s="52"/>
      <c r="I442" s="44"/>
      <c r="J442" s="44"/>
    </row>
    <row r="443" spans="1:10" s="54" customFormat="1" ht="13.5" customHeight="1">
      <c r="A443" s="22" t="s">
        <v>1780</v>
      </c>
      <c r="B443" s="84" t="s">
        <v>1781</v>
      </c>
      <c r="C443" s="34" t="s">
        <v>553</v>
      </c>
      <c r="D443" s="24">
        <v>0.1</v>
      </c>
      <c r="E443" s="24">
        <v>0.4</v>
      </c>
      <c r="F443" s="269" t="s">
        <v>1571</v>
      </c>
      <c r="G443" s="52"/>
      <c r="H443" s="52"/>
      <c r="I443" s="44"/>
      <c r="J443" s="44"/>
    </row>
    <row r="444" spans="1:10" s="54" customFormat="1" ht="13.5" customHeight="1">
      <c r="A444" s="22" t="s">
        <v>1404</v>
      </c>
      <c r="B444" s="84" t="s">
        <v>1782</v>
      </c>
      <c r="C444" s="34" t="s">
        <v>553</v>
      </c>
      <c r="D444" s="24">
        <v>0.1</v>
      </c>
      <c r="E444" s="24">
        <v>0.4</v>
      </c>
      <c r="F444" s="269" t="s">
        <v>1579</v>
      </c>
      <c r="G444" s="52"/>
      <c r="H444" s="52"/>
      <c r="I444" s="44"/>
      <c r="J444" s="44"/>
    </row>
    <row r="445" spans="1:10" s="54" customFormat="1" ht="13.5" customHeight="1">
      <c r="A445" s="22" t="s">
        <v>1514</v>
      </c>
      <c r="B445" s="84" t="s">
        <v>1783</v>
      </c>
      <c r="C445" s="34" t="s">
        <v>553</v>
      </c>
      <c r="D445" s="24">
        <v>0.1</v>
      </c>
      <c r="E445" s="24">
        <v>0.4</v>
      </c>
      <c r="F445" s="269" t="s">
        <v>1577</v>
      </c>
      <c r="G445" s="52"/>
      <c r="H445" s="52"/>
      <c r="I445" s="44"/>
      <c r="J445" s="44"/>
    </row>
    <row r="446" spans="1:10" s="54" customFormat="1" ht="13.5" customHeight="1">
      <c r="A446" s="22" t="s">
        <v>1917</v>
      </c>
      <c r="B446" s="84" t="s">
        <v>1918</v>
      </c>
      <c r="C446" s="34" t="s">
        <v>553</v>
      </c>
      <c r="D446" s="24">
        <v>0.1</v>
      </c>
      <c r="E446" s="24">
        <v>0.6</v>
      </c>
      <c r="F446" s="269" t="s">
        <v>1576</v>
      </c>
      <c r="G446" s="52"/>
      <c r="H446" s="52"/>
      <c r="I446" s="44"/>
      <c r="J446" s="44"/>
    </row>
    <row r="447" spans="1:10" s="54" customFormat="1" ht="13.5" customHeight="1">
      <c r="A447" s="22" t="s">
        <v>1515</v>
      </c>
      <c r="B447" s="84" t="s">
        <v>1784</v>
      </c>
      <c r="C447" s="34" t="s">
        <v>553</v>
      </c>
      <c r="D447" s="24">
        <v>0.1</v>
      </c>
      <c r="E447" s="24">
        <v>0.6</v>
      </c>
      <c r="F447" s="269" t="s">
        <v>1576</v>
      </c>
      <c r="G447" s="52"/>
      <c r="H447" s="52"/>
      <c r="I447" s="44"/>
      <c r="J447" s="44"/>
    </row>
    <row r="448" spans="1:10" s="54" customFormat="1" ht="13.5" customHeight="1">
      <c r="A448" s="22" t="s">
        <v>1919</v>
      </c>
      <c r="B448" s="84" t="s">
        <v>1920</v>
      </c>
      <c r="C448" s="34" t="s">
        <v>553</v>
      </c>
      <c r="D448" s="24">
        <v>0.1</v>
      </c>
      <c r="E448" s="24">
        <v>0.6</v>
      </c>
      <c r="F448" s="269" t="s">
        <v>1576</v>
      </c>
      <c r="G448" s="52"/>
      <c r="H448" s="52"/>
      <c r="I448" s="44"/>
      <c r="J448" s="44"/>
    </row>
    <row r="449" spans="1:10" s="54" customFormat="1" ht="13.5" customHeight="1">
      <c r="A449" s="22" t="s">
        <v>410</v>
      </c>
      <c r="B449" s="84" t="s">
        <v>411</v>
      </c>
      <c r="C449" s="34" t="s">
        <v>553</v>
      </c>
      <c r="D449" s="24">
        <v>0.1</v>
      </c>
      <c r="E449" s="24">
        <v>0.4</v>
      </c>
      <c r="F449" s="269" t="s">
        <v>1573</v>
      </c>
      <c r="G449" s="52"/>
      <c r="H449" s="52"/>
      <c r="I449" s="44"/>
      <c r="J449" s="44"/>
    </row>
    <row r="450" spans="1:10" s="54" customFormat="1" ht="13.5" customHeight="1">
      <c r="A450" s="22" t="s">
        <v>392</v>
      </c>
      <c r="B450" s="84" t="s">
        <v>1785</v>
      </c>
      <c r="C450" s="34" t="s">
        <v>553</v>
      </c>
      <c r="D450" s="24">
        <v>0.1</v>
      </c>
      <c r="E450" s="24">
        <v>0.4</v>
      </c>
      <c r="F450" s="269" t="s">
        <v>1579</v>
      </c>
      <c r="G450" s="52"/>
      <c r="H450" s="52"/>
      <c r="I450" s="44"/>
      <c r="J450" s="44"/>
    </row>
    <row r="451" spans="1:10" s="54" customFormat="1" ht="13.5" customHeight="1">
      <c r="A451" s="22" t="s">
        <v>1870</v>
      </c>
      <c r="B451" s="84" t="s">
        <v>1871</v>
      </c>
      <c r="C451" s="34" t="s">
        <v>553</v>
      </c>
      <c r="D451" s="24">
        <v>0.1</v>
      </c>
      <c r="E451" s="24">
        <v>0.4</v>
      </c>
      <c r="F451" s="269" t="s">
        <v>1575</v>
      </c>
      <c r="G451" s="52"/>
      <c r="H451" s="52"/>
      <c r="I451" s="44"/>
      <c r="J451" s="44"/>
    </row>
    <row r="452" spans="1:10" s="54" customFormat="1" ht="13.5" customHeight="1">
      <c r="A452" s="22" t="s">
        <v>439</v>
      </c>
      <c r="B452" s="84" t="s">
        <v>1786</v>
      </c>
      <c r="C452" s="34" t="s">
        <v>553</v>
      </c>
      <c r="D452" s="24">
        <v>0.1</v>
      </c>
      <c r="E452" s="24">
        <v>0.4</v>
      </c>
      <c r="F452" s="269" t="s">
        <v>1574</v>
      </c>
      <c r="G452" s="52"/>
      <c r="H452" s="52"/>
      <c r="I452" s="44"/>
      <c r="J452" s="44"/>
    </row>
    <row r="453" spans="1:10" s="54" customFormat="1" ht="13.5" customHeight="1">
      <c r="A453" s="22" t="s">
        <v>1589</v>
      </c>
      <c r="B453" s="84" t="s">
        <v>1787</v>
      </c>
      <c r="C453" s="34" t="s">
        <v>553</v>
      </c>
      <c r="D453" s="24">
        <v>0.1</v>
      </c>
      <c r="E453" s="24">
        <v>0.4</v>
      </c>
      <c r="F453" s="269" t="s">
        <v>1579</v>
      </c>
      <c r="G453" s="52"/>
      <c r="H453" s="52"/>
      <c r="I453" s="44"/>
      <c r="J453" s="44"/>
    </row>
    <row r="454" spans="1:10" s="54" customFormat="1" ht="13.5" customHeight="1">
      <c r="A454" s="22" t="s">
        <v>435</v>
      </c>
      <c r="B454" s="84" t="s">
        <v>1788</v>
      </c>
      <c r="C454" s="34" t="s">
        <v>553</v>
      </c>
      <c r="D454" s="24">
        <v>0.1</v>
      </c>
      <c r="E454" s="24">
        <v>0.4</v>
      </c>
      <c r="F454" s="269" t="s">
        <v>1575</v>
      </c>
      <c r="G454" s="52"/>
      <c r="H454" s="52"/>
      <c r="I454" s="44"/>
      <c r="J454" s="44"/>
    </row>
    <row r="455" spans="1:10" s="54" customFormat="1" ht="13.5" customHeight="1">
      <c r="A455" s="22" t="s">
        <v>1087</v>
      </c>
      <c r="B455" s="84" t="s">
        <v>1789</v>
      </c>
      <c r="C455" s="34" t="s">
        <v>553</v>
      </c>
      <c r="D455" s="24">
        <v>0.1</v>
      </c>
      <c r="E455" s="24">
        <v>0.6</v>
      </c>
      <c r="F455" s="269" t="s">
        <v>1577</v>
      </c>
      <c r="G455" s="52"/>
      <c r="H455" s="52"/>
      <c r="I455" s="44"/>
      <c r="J455" s="44"/>
    </row>
    <row r="456" spans="1:10" s="54" customFormat="1" ht="13.5" customHeight="1">
      <c r="A456" s="22" t="s">
        <v>453</v>
      </c>
      <c r="B456" s="84" t="s">
        <v>454</v>
      </c>
      <c r="C456" s="34" t="s">
        <v>553</v>
      </c>
      <c r="D456" s="24">
        <v>0.1</v>
      </c>
      <c r="E456" s="24">
        <v>0.4</v>
      </c>
      <c r="F456" s="269" t="s">
        <v>1575</v>
      </c>
      <c r="G456" s="52"/>
      <c r="H456" s="52"/>
      <c r="I456" s="44"/>
      <c r="J456" s="44"/>
    </row>
    <row r="457" spans="1:10" s="54" customFormat="1" ht="13.5" customHeight="1">
      <c r="A457" s="22" t="s">
        <v>1872</v>
      </c>
      <c r="B457" s="84" t="s">
        <v>1873</v>
      </c>
      <c r="C457" s="34" t="s">
        <v>553</v>
      </c>
      <c r="D457" s="24">
        <v>0.1</v>
      </c>
      <c r="E457" s="24">
        <v>0.6</v>
      </c>
      <c r="F457" s="269" t="s">
        <v>1576</v>
      </c>
      <c r="G457" s="52"/>
      <c r="H457" s="52"/>
      <c r="I457" s="44"/>
      <c r="J457" s="44"/>
    </row>
    <row r="458" spans="1:10" s="54" customFormat="1" ht="13.5" customHeight="1">
      <c r="A458" s="22" t="s">
        <v>1874</v>
      </c>
      <c r="B458" s="84" t="s">
        <v>1875</v>
      </c>
      <c r="C458" s="34" t="s">
        <v>553</v>
      </c>
      <c r="D458" s="24">
        <v>0.1</v>
      </c>
      <c r="E458" s="24">
        <v>0.4</v>
      </c>
      <c r="F458" s="269" t="s">
        <v>1577</v>
      </c>
      <c r="G458" s="52"/>
      <c r="H458" s="52"/>
      <c r="I458" s="44"/>
      <c r="J458" s="44"/>
    </row>
    <row r="459" spans="1:10" s="54" customFormat="1" ht="13.5" customHeight="1">
      <c r="A459" s="22" t="s">
        <v>859</v>
      </c>
      <c r="B459" s="84" t="s">
        <v>860</v>
      </c>
      <c r="C459" s="34" t="s">
        <v>553</v>
      </c>
      <c r="D459" s="24">
        <v>0.1</v>
      </c>
      <c r="E459" s="24">
        <v>0.4</v>
      </c>
      <c r="F459" s="269" t="s">
        <v>1571</v>
      </c>
      <c r="G459" s="52"/>
      <c r="H459" s="52"/>
      <c r="I459" s="44"/>
      <c r="J459" s="44"/>
    </row>
    <row r="460" spans="1:10" s="54" customFormat="1" ht="13.5" customHeight="1">
      <c r="A460" s="22" t="s">
        <v>1876</v>
      </c>
      <c r="B460" s="84" t="s">
        <v>1877</v>
      </c>
      <c r="C460" s="34" t="s">
        <v>553</v>
      </c>
      <c r="D460" s="24">
        <v>0.1</v>
      </c>
      <c r="E460" s="24">
        <v>0.4</v>
      </c>
      <c r="F460" s="269" t="s">
        <v>1571</v>
      </c>
      <c r="G460" s="52"/>
      <c r="H460" s="52"/>
      <c r="I460" s="44"/>
      <c r="J460" s="44"/>
    </row>
    <row r="461" spans="1:10" s="54" customFormat="1" ht="13.5" customHeight="1">
      <c r="A461" s="22" t="s">
        <v>874</v>
      </c>
      <c r="B461" s="84" t="s">
        <v>1791</v>
      </c>
      <c r="C461" s="34" t="s">
        <v>553</v>
      </c>
      <c r="D461" s="24">
        <v>0.1</v>
      </c>
      <c r="E461" s="24">
        <v>0.4</v>
      </c>
      <c r="F461" s="269" t="s">
        <v>1573</v>
      </c>
      <c r="G461" s="52"/>
      <c r="H461" s="52"/>
      <c r="I461" s="44"/>
      <c r="J461" s="44"/>
    </row>
    <row r="462" spans="1:10" s="54" customFormat="1" ht="13.5" customHeight="1">
      <c r="A462" s="22" t="s">
        <v>1383</v>
      </c>
      <c r="B462" s="84" t="s">
        <v>1732</v>
      </c>
      <c r="C462" s="34" t="s">
        <v>553</v>
      </c>
      <c r="D462" s="24">
        <v>0.1</v>
      </c>
      <c r="E462" s="24">
        <v>0.4</v>
      </c>
      <c r="F462" s="269" t="s">
        <v>1574</v>
      </c>
      <c r="G462" s="52"/>
      <c r="H462" s="52"/>
      <c r="I462" s="44"/>
      <c r="J462" s="44"/>
    </row>
    <row r="463" spans="1:10" s="54" customFormat="1" ht="13.5" customHeight="1">
      <c r="A463" s="22" t="s">
        <v>825</v>
      </c>
      <c r="B463" s="84" t="s">
        <v>826</v>
      </c>
      <c r="C463" s="34" t="s">
        <v>553</v>
      </c>
      <c r="D463" s="24">
        <v>0.1</v>
      </c>
      <c r="E463" s="24">
        <v>0.4</v>
      </c>
      <c r="F463" s="269" t="s">
        <v>1573</v>
      </c>
      <c r="G463" s="52"/>
      <c r="H463" s="52"/>
      <c r="I463" s="44"/>
      <c r="J463" s="44"/>
    </row>
    <row r="464" spans="1:10" s="54" customFormat="1" ht="13.5" customHeight="1">
      <c r="A464" s="22" t="s">
        <v>1381</v>
      </c>
      <c r="B464" s="84" t="s">
        <v>1733</v>
      </c>
      <c r="C464" s="34" t="s">
        <v>553</v>
      </c>
      <c r="D464" s="24">
        <v>0.1</v>
      </c>
      <c r="E464" s="24">
        <v>0.4</v>
      </c>
      <c r="F464" s="269" t="s">
        <v>1574</v>
      </c>
      <c r="G464" s="52"/>
      <c r="H464" s="52"/>
      <c r="I464" s="44"/>
      <c r="J464" s="44"/>
    </row>
    <row r="465" spans="1:10" s="54" customFormat="1" ht="13.5" customHeight="1">
      <c r="A465" s="22" t="s">
        <v>1792</v>
      </c>
      <c r="B465" s="84" t="s">
        <v>1793</v>
      </c>
      <c r="C465" s="34" t="s">
        <v>553</v>
      </c>
      <c r="D465" s="24">
        <v>0.1</v>
      </c>
      <c r="E465" s="24">
        <v>0.4</v>
      </c>
      <c r="F465" s="269" t="s">
        <v>1572</v>
      </c>
      <c r="G465" s="52"/>
      <c r="H465" s="52"/>
      <c r="I465" s="44"/>
      <c r="J465" s="44"/>
    </row>
    <row r="466" spans="1:10" s="54" customFormat="1" ht="13.5" customHeight="1">
      <c r="A466" s="22" t="s">
        <v>1878</v>
      </c>
      <c r="B466" s="84" t="s">
        <v>1921</v>
      </c>
      <c r="C466" s="34" t="s">
        <v>553</v>
      </c>
      <c r="D466" s="24">
        <v>0.1</v>
      </c>
      <c r="E466" s="24">
        <v>0.4</v>
      </c>
      <c r="F466" s="269" t="s">
        <v>1571</v>
      </c>
      <c r="G466" s="52"/>
      <c r="H466" s="52"/>
      <c r="I466" s="44"/>
      <c r="J466" s="44"/>
    </row>
    <row r="467" spans="1:10" s="54" customFormat="1" ht="13.5" customHeight="1">
      <c r="A467" s="22" t="s">
        <v>1425</v>
      </c>
      <c r="B467" s="84" t="s">
        <v>1794</v>
      </c>
      <c r="C467" s="34" t="s">
        <v>553</v>
      </c>
      <c r="D467" s="24">
        <v>0.1</v>
      </c>
      <c r="E467" s="24">
        <v>0.6</v>
      </c>
      <c r="F467" s="269" t="s">
        <v>1576</v>
      </c>
      <c r="G467" s="52"/>
      <c r="H467" s="52"/>
      <c r="I467" s="44"/>
      <c r="J467" s="44"/>
    </row>
    <row r="468" spans="1:10" s="54" customFormat="1" ht="13.5" customHeight="1">
      <c r="A468" s="22" t="s">
        <v>1461</v>
      </c>
      <c r="B468" s="84" t="s">
        <v>1796</v>
      </c>
      <c r="C468" s="34" t="s">
        <v>553</v>
      </c>
      <c r="D468" s="24">
        <v>0.1</v>
      </c>
      <c r="E468" s="24">
        <v>0.4</v>
      </c>
      <c r="F468" s="269" t="s">
        <v>1574</v>
      </c>
      <c r="G468" s="52"/>
      <c r="H468" s="52"/>
      <c r="I468" s="44"/>
      <c r="J468" s="44"/>
    </row>
    <row r="469" spans="1:10" s="54" customFormat="1" ht="13.5" customHeight="1">
      <c r="A469" s="22" t="s">
        <v>420</v>
      </c>
      <c r="B469" s="84" t="s">
        <v>1797</v>
      </c>
      <c r="C469" s="34" t="s">
        <v>553</v>
      </c>
      <c r="D469" s="24">
        <v>0.1</v>
      </c>
      <c r="E469" s="24">
        <v>0.4</v>
      </c>
      <c r="F469" s="269" t="s">
        <v>1574</v>
      </c>
      <c r="G469" s="52"/>
      <c r="H469" s="52"/>
      <c r="I469" s="44"/>
      <c r="J469" s="44"/>
    </row>
    <row r="470" spans="1:10" s="54" customFormat="1" ht="13.5" customHeight="1">
      <c r="A470" s="22" t="s">
        <v>1798</v>
      </c>
      <c r="B470" s="84" t="s">
        <v>1799</v>
      </c>
      <c r="C470" s="34" t="s">
        <v>553</v>
      </c>
      <c r="D470" s="24">
        <v>0.1</v>
      </c>
      <c r="E470" s="24">
        <v>0.4</v>
      </c>
      <c r="F470" s="269" t="s">
        <v>1577</v>
      </c>
      <c r="G470" s="52"/>
      <c r="H470" s="52"/>
      <c r="I470" s="44"/>
      <c r="J470" s="44"/>
    </row>
    <row r="471" spans="1:10" s="54" customFormat="1" ht="13.5" customHeight="1">
      <c r="A471" s="22" t="s">
        <v>1922</v>
      </c>
      <c r="B471" s="84" t="s">
        <v>1923</v>
      </c>
      <c r="C471" s="34" t="s">
        <v>553</v>
      </c>
      <c r="D471" s="24">
        <v>0.1</v>
      </c>
      <c r="E471" s="24">
        <v>0.4</v>
      </c>
      <c r="F471" s="269" t="s">
        <v>1573</v>
      </c>
      <c r="G471" s="52"/>
      <c r="H471" s="52"/>
      <c r="I471" s="44"/>
      <c r="J471" s="44"/>
    </row>
    <row r="472" spans="1:10" s="54" customFormat="1" ht="13.5" customHeight="1">
      <c r="A472" s="22" t="s">
        <v>662</v>
      </c>
      <c r="B472" s="84" t="s">
        <v>663</v>
      </c>
      <c r="C472" s="34" t="s">
        <v>553</v>
      </c>
      <c r="D472" s="24">
        <v>0.1</v>
      </c>
      <c r="E472" s="24">
        <v>0.6</v>
      </c>
      <c r="F472" s="269" t="s">
        <v>1576</v>
      </c>
      <c r="G472" s="52"/>
      <c r="H472" s="52"/>
      <c r="I472" s="44"/>
      <c r="J472" s="44"/>
    </row>
    <row r="473" spans="1:10" s="54" customFormat="1" ht="13.5" customHeight="1">
      <c r="A473" s="22" t="s">
        <v>417</v>
      </c>
      <c r="B473" s="84" t="s">
        <v>1800</v>
      </c>
      <c r="C473" s="34" t="s">
        <v>553</v>
      </c>
      <c r="D473" s="24">
        <v>0.1</v>
      </c>
      <c r="E473" s="24">
        <v>0.4</v>
      </c>
      <c r="F473" s="269" t="s">
        <v>1577</v>
      </c>
      <c r="G473" s="52"/>
      <c r="H473" s="52"/>
      <c r="I473" s="44"/>
      <c r="J473" s="44"/>
    </row>
    <row r="474" spans="1:10" s="54" customFormat="1" ht="13.5" customHeight="1">
      <c r="A474" s="22" t="s">
        <v>440</v>
      </c>
      <c r="B474" s="84" t="s">
        <v>441</v>
      </c>
      <c r="C474" s="34" t="s">
        <v>553</v>
      </c>
      <c r="D474" s="24">
        <v>0.1</v>
      </c>
      <c r="E474" s="24">
        <v>0.4</v>
      </c>
      <c r="F474" s="269" t="s">
        <v>1577</v>
      </c>
      <c r="G474" s="52"/>
      <c r="H474" s="52"/>
      <c r="I474" s="44"/>
      <c r="J474" s="44"/>
    </row>
    <row r="475" spans="1:10" s="54" customFormat="1" ht="13.5" customHeight="1">
      <c r="A475" s="22" t="s">
        <v>740</v>
      </c>
      <c r="B475" s="84" t="s">
        <v>741</v>
      </c>
      <c r="C475" s="34" t="s">
        <v>553</v>
      </c>
      <c r="D475" s="24">
        <v>0.1</v>
      </c>
      <c r="E475" s="24">
        <v>0.4</v>
      </c>
      <c r="F475" s="269" t="s">
        <v>1573</v>
      </c>
      <c r="G475" s="52"/>
      <c r="H475" s="52"/>
      <c r="I475" s="44"/>
      <c r="J475" s="44"/>
    </row>
    <row r="476" spans="1:10" s="54" customFormat="1" ht="13.5" customHeight="1">
      <c r="A476" s="22" t="s">
        <v>1385</v>
      </c>
      <c r="B476" s="84" t="s">
        <v>1386</v>
      </c>
      <c r="C476" s="34" t="s">
        <v>553</v>
      </c>
      <c r="D476" s="24">
        <v>0.1</v>
      </c>
      <c r="E476" s="24">
        <v>0.4</v>
      </c>
      <c r="F476" s="269" t="s">
        <v>1575</v>
      </c>
      <c r="G476" s="52"/>
      <c r="H476" s="52"/>
      <c r="I476" s="44"/>
      <c r="J476" s="44"/>
    </row>
    <row r="477" spans="1:10" s="54" customFormat="1" ht="13.5" customHeight="1">
      <c r="A477" s="22" t="s">
        <v>1801</v>
      </c>
      <c r="B477" s="84" t="s">
        <v>1802</v>
      </c>
      <c r="C477" s="34" t="s">
        <v>553</v>
      </c>
      <c r="D477" s="24">
        <v>0.1</v>
      </c>
      <c r="E477" s="24">
        <v>0.4</v>
      </c>
      <c r="F477" s="269" t="s">
        <v>1572</v>
      </c>
      <c r="G477" s="52"/>
      <c r="H477" s="52"/>
      <c r="I477" s="44"/>
      <c r="J477" s="44"/>
    </row>
    <row r="478" spans="1:10" s="54" customFormat="1" ht="13.5" customHeight="1">
      <c r="A478" s="22" t="s">
        <v>1924</v>
      </c>
      <c r="B478" s="84" t="s">
        <v>1925</v>
      </c>
      <c r="C478" s="34" t="s">
        <v>553</v>
      </c>
      <c r="D478" s="24">
        <v>0.1</v>
      </c>
      <c r="E478" s="24">
        <v>0.4</v>
      </c>
      <c r="F478" s="269" t="s">
        <v>1571</v>
      </c>
      <c r="G478" s="52"/>
      <c r="H478" s="52"/>
      <c r="I478" s="44"/>
      <c r="J478" s="44"/>
    </row>
    <row r="479" spans="1:10" s="54" customFormat="1" ht="13.5" customHeight="1">
      <c r="A479" s="22" t="s">
        <v>1463</v>
      </c>
      <c r="B479" s="84" t="s">
        <v>1803</v>
      </c>
      <c r="C479" s="34" t="s">
        <v>553</v>
      </c>
      <c r="D479" s="24">
        <v>0.1</v>
      </c>
      <c r="E479" s="24">
        <v>0.6</v>
      </c>
      <c r="F479" s="269" t="s">
        <v>1576</v>
      </c>
      <c r="G479" s="52"/>
      <c r="H479" s="52"/>
      <c r="I479" s="44"/>
      <c r="J479" s="44"/>
    </row>
    <row r="480" spans="1:10" s="54" customFormat="1" ht="13.5" customHeight="1">
      <c r="A480" s="22" t="s">
        <v>427</v>
      </c>
      <c r="B480" s="84" t="s">
        <v>428</v>
      </c>
      <c r="C480" s="34" t="s">
        <v>553</v>
      </c>
      <c r="D480" s="24">
        <v>0.1</v>
      </c>
      <c r="E480" s="24">
        <v>0.4</v>
      </c>
      <c r="F480" s="269" t="s">
        <v>1578</v>
      </c>
      <c r="G480" s="52"/>
      <c r="H480" s="52"/>
      <c r="I480" s="44"/>
      <c r="J480" s="44"/>
    </row>
    <row r="481" spans="1:10" s="54" customFormat="1" ht="13.5" customHeight="1">
      <c r="A481" s="22" t="s">
        <v>1881</v>
      </c>
      <c r="B481" s="84" t="s">
        <v>1882</v>
      </c>
      <c r="C481" s="34" t="s">
        <v>553</v>
      </c>
      <c r="D481" s="24">
        <v>0.1</v>
      </c>
      <c r="E481" s="24">
        <v>0.4</v>
      </c>
      <c r="F481" s="269" t="s">
        <v>1577</v>
      </c>
      <c r="G481" s="52"/>
      <c r="H481" s="52"/>
      <c r="I481" s="44"/>
      <c r="J481" s="44"/>
    </row>
    <row r="482" spans="1:10" s="54" customFormat="1" ht="13.5" customHeight="1">
      <c r="A482" s="22" t="s">
        <v>1804</v>
      </c>
      <c r="B482" s="84" t="s">
        <v>1805</v>
      </c>
      <c r="C482" s="34" t="s">
        <v>553</v>
      </c>
      <c r="D482" s="24">
        <v>0.1</v>
      </c>
      <c r="E482" s="24">
        <v>0.4</v>
      </c>
      <c r="F482" s="269" t="s">
        <v>1571</v>
      </c>
      <c r="G482" s="52"/>
      <c r="H482" s="52"/>
      <c r="I482" s="44"/>
      <c r="J482" s="44"/>
    </row>
    <row r="483" spans="1:10" s="54" customFormat="1" ht="13.5" customHeight="1">
      <c r="A483" s="22" t="s">
        <v>1806</v>
      </c>
      <c r="B483" s="84" t="s">
        <v>1807</v>
      </c>
      <c r="C483" s="34" t="s">
        <v>553</v>
      </c>
      <c r="D483" s="24">
        <v>0.1</v>
      </c>
      <c r="E483" s="24">
        <v>0.4</v>
      </c>
      <c r="F483" s="269" t="s">
        <v>1573</v>
      </c>
      <c r="G483" s="52"/>
      <c r="H483" s="52"/>
      <c r="I483" s="44"/>
      <c r="J483" s="44"/>
    </row>
    <row r="484" spans="1:10" s="54" customFormat="1" ht="13.5" customHeight="1">
      <c r="A484" s="22" t="s">
        <v>1591</v>
      </c>
      <c r="B484" s="84" t="s">
        <v>1808</v>
      </c>
      <c r="C484" s="34" t="s">
        <v>553</v>
      </c>
      <c r="D484" s="24">
        <v>0.1</v>
      </c>
      <c r="E484" s="24">
        <v>0.4</v>
      </c>
      <c r="F484" s="269" t="s">
        <v>1571</v>
      </c>
      <c r="G484" s="52"/>
      <c r="H484" s="52"/>
      <c r="I484" s="44"/>
      <c r="J484" s="44"/>
    </row>
    <row r="485" spans="1:10" s="54" customFormat="1" ht="13.5" customHeight="1">
      <c r="A485" s="22" t="s">
        <v>1926</v>
      </c>
      <c r="B485" s="84" t="s">
        <v>1927</v>
      </c>
      <c r="C485" s="34" t="s">
        <v>553</v>
      </c>
      <c r="D485" s="24">
        <v>0.1</v>
      </c>
      <c r="E485" s="24">
        <v>0.4</v>
      </c>
      <c r="F485" s="269" t="s">
        <v>1571</v>
      </c>
      <c r="G485" s="52"/>
      <c r="H485" s="52"/>
      <c r="I485" s="44"/>
      <c r="J485" s="44"/>
    </row>
    <row r="486" spans="1:10" s="54" customFormat="1" ht="13.5" customHeight="1">
      <c r="A486" s="22" t="s">
        <v>945</v>
      </c>
      <c r="B486" s="84" t="s">
        <v>1464</v>
      </c>
      <c r="C486" s="34" t="s">
        <v>553</v>
      </c>
      <c r="D486" s="24">
        <v>0.1</v>
      </c>
      <c r="E486" s="24">
        <v>0.4</v>
      </c>
      <c r="F486" s="269" t="s">
        <v>1571</v>
      </c>
      <c r="G486" s="52"/>
      <c r="H486" s="52"/>
      <c r="I486" s="44"/>
      <c r="J486" s="44"/>
    </row>
    <row r="487" spans="1:10" s="54" customFormat="1" ht="13.5" customHeight="1">
      <c r="A487" s="22" t="s">
        <v>355</v>
      </c>
      <c r="B487" s="84" t="s">
        <v>1809</v>
      </c>
      <c r="C487" s="34" t="s">
        <v>553</v>
      </c>
      <c r="D487" s="24">
        <v>0.1</v>
      </c>
      <c r="E487" s="24">
        <v>0.6</v>
      </c>
      <c r="F487" s="269" t="s">
        <v>1576</v>
      </c>
      <c r="G487" s="52"/>
      <c r="H487" s="52"/>
      <c r="I487" s="44"/>
      <c r="J487" s="44"/>
    </row>
    <row r="488" spans="1:10" s="54" customFormat="1" ht="13.5" customHeight="1">
      <c r="A488" s="22" t="s">
        <v>1426</v>
      </c>
      <c r="B488" s="84" t="s">
        <v>1427</v>
      </c>
      <c r="C488" s="34" t="s">
        <v>553</v>
      </c>
      <c r="D488" s="24">
        <v>0.1</v>
      </c>
      <c r="E488" s="24">
        <v>0.4</v>
      </c>
      <c r="F488" s="269" t="s">
        <v>1573</v>
      </c>
      <c r="G488" s="52"/>
      <c r="H488" s="52"/>
      <c r="I488" s="44"/>
      <c r="J488" s="44"/>
    </row>
    <row r="489" spans="1:10" s="54" customFormat="1" ht="13.5" customHeight="1">
      <c r="A489" s="22" t="s">
        <v>1592</v>
      </c>
      <c r="B489" s="84" t="s">
        <v>1593</v>
      </c>
      <c r="C489" s="34" t="s">
        <v>553</v>
      </c>
      <c r="D489" s="24">
        <v>0.1</v>
      </c>
      <c r="E489" s="24">
        <v>0.6</v>
      </c>
      <c r="F489" s="269" t="s">
        <v>1576</v>
      </c>
      <c r="G489" s="52"/>
      <c r="H489" s="52"/>
      <c r="I489" s="44"/>
      <c r="J489" s="44"/>
    </row>
    <row r="490" spans="1:10" s="54" customFormat="1" ht="13.5" customHeight="1">
      <c r="A490" s="22" t="s">
        <v>1810</v>
      </c>
      <c r="B490" s="84" t="s">
        <v>1811</v>
      </c>
      <c r="C490" s="34" t="s">
        <v>553</v>
      </c>
      <c r="D490" s="24">
        <v>0.1</v>
      </c>
      <c r="E490" s="24">
        <v>0.4</v>
      </c>
      <c r="F490" s="269" t="s">
        <v>1574</v>
      </c>
      <c r="G490" s="52"/>
      <c r="H490" s="52"/>
      <c r="I490" s="44"/>
      <c r="J490" s="44"/>
    </row>
    <row r="491" spans="1:10" s="54" customFormat="1" ht="13.5" customHeight="1">
      <c r="A491" s="22" t="s">
        <v>1812</v>
      </c>
      <c r="B491" s="84" t="s">
        <v>1813</v>
      </c>
      <c r="C491" s="34" t="s">
        <v>553</v>
      </c>
      <c r="D491" s="24">
        <v>0.1</v>
      </c>
      <c r="E491" s="24">
        <v>0.4</v>
      </c>
      <c r="F491" s="269" t="s">
        <v>1577</v>
      </c>
      <c r="G491" s="52"/>
      <c r="H491" s="52"/>
      <c r="I491" s="44"/>
      <c r="J491" s="44"/>
    </row>
    <row r="492" spans="1:10" s="54" customFormat="1" ht="13.5" customHeight="1">
      <c r="A492" s="22" t="s">
        <v>549</v>
      </c>
      <c r="B492" s="84" t="s">
        <v>550</v>
      </c>
      <c r="C492" s="34" t="s">
        <v>553</v>
      </c>
      <c r="D492" s="24">
        <v>0.1</v>
      </c>
      <c r="E492" s="24">
        <v>0.4</v>
      </c>
      <c r="F492" s="269" t="s">
        <v>1579</v>
      </c>
      <c r="G492" s="52"/>
      <c r="H492" s="52"/>
      <c r="I492" s="44"/>
      <c r="J492" s="44"/>
    </row>
    <row r="493" spans="1:10" s="54" customFormat="1" ht="13.5" customHeight="1">
      <c r="A493" s="22" t="s">
        <v>1516</v>
      </c>
      <c r="B493" s="84" t="s">
        <v>1814</v>
      </c>
      <c r="C493" s="34" t="s">
        <v>553</v>
      </c>
      <c r="D493" s="24">
        <v>0.1</v>
      </c>
      <c r="E493" s="24">
        <v>0.4</v>
      </c>
      <c r="F493" s="269" t="s">
        <v>1569</v>
      </c>
      <c r="G493" s="52"/>
      <c r="H493" s="52"/>
      <c r="I493" s="44"/>
      <c r="J493" s="44"/>
    </row>
    <row r="494" spans="1:10" s="54" customFormat="1" ht="13.5" customHeight="1">
      <c r="A494" s="22" t="s">
        <v>1517</v>
      </c>
      <c r="B494" s="84" t="s">
        <v>1815</v>
      </c>
      <c r="C494" s="34" t="s">
        <v>553</v>
      </c>
      <c r="D494" s="24">
        <v>0.1</v>
      </c>
      <c r="E494" s="24">
        <v>0.4</v>
      </c>
      <c r="F494" s="269" t="s">
        <v>1571</v>
      </c>
      <c r="G494" s="52"/>
      <c r="H494" s="52"/>
      <c r="I494" s="44"/>
      <c r="J494" s="44"/>
    </row>
    <row r="495" spans="1:10" s="54" customFormat="1" ht="13.5" customHeight="1">
      <c r="A495" s="22" t="s">
        <v>1883</v>
      </c>
      <c r="B495" s="84" t="s">
        <v>1884</v>
      </c>
      <c r="C495" s="34" t="s">
        <v>553</v>
      </c>
      <c r="D495" s="24">
        <v>0.1</v>
      </c>
      <c r="E495" s="24">
        <v>0.4</v>
      </c>
      <c r="F495" s="269" t="s">
        <v>1575</v>
      </c>
      <c r="G495" s="52"/>
      <c r="H495" s="52"/>
      <c r="I495" s="44"/>
      <c r="J495" s="44"/>
    </row>
    <row r="496" spans="1:10" s="54" customFormat="1" ht="13.5" customHeight="1">
      <c r="A496" s="22" t="s">
        <v>360</v>
      </c>
      <c r="B496" s="84" t="s">
        <v>1753</v>
      </c>
      <c r="C496" s="34" t="s">
        <v>553</v>
      </c>
      <c r="D496" s="24">
        <v>0.1</v>
      </c>
      <c r="E496" s="24">
        <v>0.4</v>
      </c>
      <c r="F496" s="269" t="s">
        <v>1573</v>
      </c>
      <c r="G496" s="52"/>
      <c r="H496" s="52"/>
      <c r="I496" s="44"/>
      <c r="J496" s="44"/>
    </row>
    <row r="497" spans="1:10" s="54" customFormat="1" ht="13.5" customHeight="1">
      <c r="A497" s="22" t="s">
        <v>433</v>
      </c>
      <c r="B497" s="84" t="s">
        <v>1816</v>
      </c>
      <c r="C497" s="34" t="s">
        <v>553</v>
      </c>
      <c r="D497" s="24">
        <v>0.1</v>
      </c>
      <c r="E497" s="24">
        <v>0.4</v>
      </c>
      <c r="F497" s="269" t="s">
        <v>1569</v>
      </c>
      <c r="G497" s="52"/>
      <c r="H497" s="52"/>
      <c r="I497" s="44"/>
      <c r="J497" s="44"/>
    </row>
    <row r="498" spans="1:10" s="54" customFormat="1" ht="13.5" customHeight="1">
      <c r="A498" s="22" t="s">
        <v>372</v>
      </c>
      <c r="B498" s="84" t="s">
        <v>1818</v>
      </c>
      <c r="C498" s="34" t="s">
        <v>553</v>
      </c>
      <c r="D498" s="24">
        <v>0.1</v>
      </c>
      <c r="E498" s="24">
        <v>0.4</v>
      </c>
      <c r="F498" s="269" t="s">
        <v>1573</v>
      </c>
      <c r="G498" s="52"/>
      <c r="H498" s="52"/>
      <c r="I498" s="44"/>
      <c r="J498" s="44"/>
    </row>
    <row r="499" spans="1:10" s="54" customFormat="1" ht="13.5" customHeight="1">
      <c r="A499" s="22" t="s">
        <v>1885</v>
      </c>
      <c r="B499" s="84" t="s">
        <v>1886</v>
      </c>
      <c r="C499" s="34" t="s">
        <v>553</v>
      </c>
      <c r="D499" s="24">
        <v>0.1</v>
      </c>
      <c r="E499" s="24">
        <v>0.6</v>
      </c>
      <c r="F499" s="269" t="s">
        <v>1578</v>
      </c>
      <c r="G499" s="52"/>
      <c r="H499" s="52"/>
      <c r="I499" s="44"/>
      <c r="J499" s="44"/>
    </row>
    <row r="500" spans="1:10" s="54" customFormat="1" ht="13.5" customHeight="1">
      <c r="A500" s="22" t="s">
        <v>1518</v>
      </c>
      <c r="B500" s="84" t="s">
        <v>1819</v>
      </c>
      <c r="C500" s="34" t="s">
        <v>553</v>
      </c>
      <c r="D500" s="24">
        <v>0.1</v>
      </c>
      <c r="E500" s="24">
        <v>0.4</v>
      </c>
      <c r="F500" s="269" t="s">
        <v>1574</v>
      </c>
      <c r="G500" s="52"/>
      <c r="H500" s="52"/>
      <c r="I500" s="44"/>
      <c r="J500" s="44"/>
    </row>
    <row r="501" spans="1:10" s="54" customFormat="1" ht="13.5" customHeight="1">
      <c r="A501" s="22" t="s">
        <v>1928</v>
      </c>
      <c r="B501" s="84" t="s">
        <v>1929</v>
      </c>
      <c r="C501" s="34" t="s">
        <v>553</v>
      </c>
      <c r="D501" s="24">
        <v>0.1</v>
      </c>
      <c r="E501" s="24">
        <v>0.4</v>
      </c>
      <c r="F501" s="269" t="s">
        <v>1573</v>
      </c>
      <c r="G501" s="52"/>
      <c r="H501" s="52"/>
      <c r="I501" s="44"/>
      <c r="J501" s="44"/>
    </row>
    <row r="502" spans="1:10" s="54" customFormat="1" ht="13.5" customHeight="1">
      <c r="A502" s="22" t="s">
        <v>345</v>
      </c>
      <c r="B502" s="84" t="s">
        <v>1756</v>
      </c>
      <c r="C502" s="34" t="s">
        <v>553</v>
      </c>
      <c r="D502" s="24">
        <v>0.1</v>
      </c>
      <c r="E502" s="24">
        <v>0.4</v>
      </c>
      <c r="F502" s="269" t="s">
        <v>1578</v>
      </c>
      <c r="G502" s="52"/>
      <c r="H502" s="52"/>
      <c r="I502" s="44"/>
      <c r="J502" s="44"/>
    </row>
    <row r="503" spans="1:10" s="54" customFormat="1" ht="13.5" customHeight="1">
      <c r="A503" s="22" t="s">
        <v>1930</v>
      </c>
      <c r="B503" s="84" t="s">
        <v>1931</v>
      </c>
      <c r="C503" s="34" t="s">
        <v>553</v>
      </c>
      <c r="D503" s="24">
        <v>0.1</v>
      </c>
      <c r="E503" s="24">
        <v>0.4</v>
      </c>
      <c r="F503" s="269" t="s">
        <v>1574</v>
      </c>
      <c r="G503" s="52"/>
      <c r="H503" s="52"/>
      <c r="I503" s="44"/>
      <c r="J503" s="44"/>
    </row>
    <row r="504" spans="1:10" s="54" customFormat="1" ht="13.5" customHeight="1">
      <c r="A504" s="22" t="s">
        <v>581</v>
      </c>
      <c r="B504" s="84" t="s">
        <v>1820</v>
      </c>
      <c r="C504" s="34" t="s">
        <v>553</v>
      </c>
      <c r="D504" s="24">
        <v>0.1</v>
      </c>
      <c r="E504" s="24">
        <v>0.4</v>
      </c>
      <c r="F504" s="269" t="s">
        <v>1574</v>
      </c>
      <c r="G504" s="52"/>
      <c r="H504" s="52"/>
      <c r="I504" s="44"/>
      <c r="J504" s="44"/>
    </row>
    <row r="505" spans="1:10" s="54" customFormat="1" ht="13.5" customHeight="1">
      <c r="A505" s="22" t="s">
        <v>1389</v>
      </c>
      <c r="B505" s="84" t="s">
        <v>1757</v>
      </c>
      <c r="C505" s="34" t="s">
        <v>553</v>
      </c>
      <c r="D505" s="24">
        <v>0.1</v>
      </c>
      <c r="E505" s="24">
        <v>0.4</v>
      </c>
      <c r="F505" s="269" t="s">
        <v>1572</v>
      </c>
      <c r="G505" s="52"/>
      <c r="H505" s="52"/>
      <c r="I505" s="44"/>
      <c r="J505" s="44"/>
    </row>
    <row r="506" spans="1:10" s="54" customFormat="1" ht="13.5" customHeight="1">
      <c r="A506" s="22" t="s">
        <v>1822</v>
      </c>
      <c r="B506" s="84" t="s">
        <v>1823</v>
      </c>
      <c r="C506" s="34" t="s">
        <v>553</v>
      </c>
      <c r="D506" s="24">
        <v>0.1</v>
      </c>
      <c r="E506" s="24">
        <v>0.4</v>
      </c>
      <c r="F506" s="269" t="s">
        <v>1578</v>
      </c>
      <c r="G506" s="52"/>
      <c r="H506" s="52"/>
      <c r="I506" s="44"/>
      <c r="J506" s="44"/>
    </row>
    <row r="507" spans="1:10" s="54" customFormat="1" ht="13.5" customHeight="1">
      <c r="A507" s="22" t="s">
        <v>1088</v>
      </c>
      <c r="B507" s="84" t="s">
        <v>1824</v>
      </c>
      <c r="C507" s="34" t="s">
        <v>553</v>
      </c>
      <c r="D507" s="24">
        <v>0.1</v>
      </c>
      <c r="E507" s="24">
        <v>0.6</v>
      </c>
      <c r="F507" s="269" t="s">
        <v>1576</v>
      </c>
      <c r="G507" s="52"/>
      <c r="H507" s="52"/>
      <c r="I507" s="44"/>
      <c r="J507" s="44"/>
    </row>
    <row r="508" spans="1:10" s="54" customFormat="1" ht="13.5" customHeight="1">
      <c r="A508" s="22" t="s">
        <v>811</v>
      </c>
      <c r="B508" s="84" t="s">
        <v>1825</v>
      </c>
      <c r="C508" s="34" t="s">
        <v>553</v>
      </c>
      <c r="D508" s="24">
        <v>0.1</v>
      </c>
      <c r="E508" s="24">
        <v>0.4</v>
      </c>
      <c r="F508" s="269" t="s">
        <v>1579</v>
      </c>
      <c r="G508" s="52"/>
      <c r="H508" s="52"/>
      <c r="I508" s="44"/>
      <c r="J508" s="44"/>
    </row>
    <row r="509" spans="1:10" s="54" customFormat="1" ht="13.5" customHeight="1">
      <c r="A509" s="22" t="s">
        <v>1595</v>
      </c>
      <c r="B509" s="84" t="s">
        <v>1826</v>
      </c>
      <c r="C509" s="34" t="s">
        <v>553</v>
      </c>
      <c r="D509" s="24">
        <v>0.1</v>
      </c>
      <c r="E509" s="24">
        <v>0.4</v>
      </c>
      <c r="F509" s="269" t="s">
        <v>1571</v>
      </c>
      <c r="G509" s="52"/>
      <c r="H509" s="52"/>
      <c r="I509" s="44"/>
      <c r="J509" s="44"/>
    </row>
    <row r="510" spans="1:10" s="54" customFormat="1" ht="13.5" customHeight="1">
      <c r="A510" s="22" t="s">
        <v>1390</v>
      </c>
      <c r="B510" s="84" t="s">
        <v>1827</v>
      </c>
      <c r="C510" s="34" t="s">
        <v>553</v>
      </c>
      <c r="D510" s="24">
        <v>0.1</v>
      </c>
      <c r="E510" s="24">
        <v>0.4</v>
      </c>
      <c r="F510" s="269" t="s">
        <v>1571</v>
      </c>
      <c r="G510" s="52"/>
      <c r="H510" s="52"/>
      <c r="I510" s="44"/>
      <c r="J510" s="44"/>
    </row>
    <row r="511" spans="1:10" s="54" customFormat="1" ht="13.5" customHeight="1">
      <c r="A511" s="22" t="s">
        <v>1889</v>
      </c>
      <c r="B511" s="84" t="s">
        <v>1890</v>
      </c>
      <c r="C511" s="34" t="s">
        <v>553</v>
      </c>
      <c r="D511" s="24">
        <v>0.1</v>
      </c>
      <c r="E511" s="24">
        <v>0.4</v>
      </c>
      <c r="F511" s="269" t="s">
        <v>1571</v>
      </c>
      <c r="G511" s="52"/>
      <c r="H511" s="52"/>
      <c r="I511" s="44"/>
      <c r="J511" s="44"/>
    </row>
    <row r="512" spans="1:10" s="54" customFormat="1">
      <c r="A512" s="841" t="s">
        <v>1519</v>
      </c>
      <c r="B512" s="696" t="s">
        <v>1520</v>
      </c>
      <c r="C512" s="34" t="s">
        <v>553</v>
      </c>
      <c r="D512" s="24">
        <v>0.1</v>
      </c>
      <c r="E512" s="24">
        <v>0.4</v>
      </c>
      <c r="F512" s="269" t="s">
        <v>1575</v>
      </c>
      <c r="G512" s="52"/>
      <c r="H512" s="52"/>
      <c r="I512" s="44"/>
      <c r="J512" s="44"/>
    </row>
    <row r="513" spans="1:13" s="54" customFormat="1" ht="68.25" customHeight="1">
      <c r="A513" s="849" t="s">
        <v>1894</v>
      </c>
      <c r="B513" s="849"/>
      <c r="C513" s="849"/>
      <c r="D513" s="849"/>
      <c r="E513" s="849"/>
      <c r="F513" s="849"/>
      <c r="G513" s="52"/>
      <c r="H513" s="52"/>
      <c r="I513" s="44"/>
      <c r="J513" s="44"/>
    </row>
    <row r="514" spans="1:13" s="54" customFormat="1" ht="13.5" customHeight="1">
      <c r="A514" s="853" t="s">
        <v>612</v>
      </c>
      <c r="B514" s="853"/>
      <c r="C514" s="853"/>
      <c r="D514" s="853"/>
      <c r="E514" s="853"/>
      <c r="F514" s="853"/>
      <c r="G514" s="52"/>
      <c r="H514" s="52"/>
      <c r="I514" s="44"/>
      <c r="J514" s="44"/>
    </row>
    <row r="515" spans="1:13" s="54" customFormat="1" ht="32.25" customHeight="1">
      <c r="A515" s="849" t="s">
        <v>918</v>
      </c>
      <c r="B515" s="849"/>
      <c r="C515" s="849"/>
      <c r="D515" s="849"/>
      <c r="E515" s="849"/>
      <c r="F515" s="849"/>
      <c r="G515" s="274"/>
      <c r="H515" s="12"/>
      <c r="I515" s="12"/>
    </row>
    <row r="516" spans="1:13" s="54" customFormat="1" ht="22.5" customHeight="1">
      <c r="A516" s="295" t="s">
        <v>917</v>
      </c>
      <c r="B516" s="296"/>
      <c r="C516" s="21"/>
      <c r="D516" s="12"/>
      <c r="E516" s="12"/>
      <c r="F516" s="58"/>
      <c r="G516" s="745"/>
      <c r="H516" s="745"/>
      <c r="I516" s="745"/>
      <c r="J516" s="745"/>
      <c r="K516" s="745"/>
      <c r="L516" s="745"/>
      <c r="M516" s="745"/>
    </row>
    <row r="517" spans="1:13" s="54" customFormat="1" ht="15.75" customHeight="1">
      <c r="A517" s="852" t="s">
        <v>1634</v>
      </c>
      <c r="B517" s="852"/>
      <c r="C517" s="852"/>
      <c r="D517" s="852"/>
      <c r="E517" s="852"/>
      <c r="F517" s="852"/>
      <c r="G517" s="852"/>
      <c r="H517" s="852"/>
      <c r="I517" s="852"/>
    </row>
    <row r="518" spans="1:13" s="54" customFormat="1" ht="27" customHeight="1">
      <c r="A518" s="12"/>
      <c r="C518" s="21"/>
      <c r="D518" s="12"/>
      <c r="E518" s="12"/>
      <c r="F518" s="58"/>
      <c r="G518" s="52"/>
      <c r="H518" s="12"/>
      <c r="I518" s="12"/>
    </row>
    <row r="519" spans="1:13" s="54" customFormat="1">
      <c r="A519" s="12"/>
      <c r="C519" s="21"/>
      <c r="D519" s="12"/>
      <c r="E519" s="12"/>
      <c r="F519" s="58"/>
      <c r="G519" s="52"/>
      <c r="H519" s="12"/>
      <c r="I519" s="12"/>
    </row>
    <row r="520" spans="1:13" s="54" customFormat="1" ht="13.5" customHeight="1">
      <c r="A520" s="12"/>
      <c r="C520" s="21"/>
      <c r="D520" s="12"/>
      <c r="E520" s="12"/>
      <c r="F520" s="58"/>
      <c r="G520" s="52"/>
      <c r="H520" s="12"/>
      <c r="I520" s="12"/>
    </row>
    <row r="521" spans="1:13" s="54" customFormat="1" ht="17.25" customHeight="1">
      <c r="A521" s="12"/>
      <c r="C521" s="21"/>
      <c r="D521" s="12"/>
      <c r="E521" s="12"/>
      <c r="F521" s="58"/>
      <c r="G521" s="52"/>
      <c r="H521" s="12"/>
      <c r="I521" s="12"/>
    </row>
    <row r="522" spans="1:13" s="54" customFormat="1">
      <c r="A522" s="12"/>
      <c r="C522" s="21"/>
      <c r="D522" s="12"/>
      <c r="E522" s="12"/>
      <c r="F522" s="58"/>
      <c r="G522" s="52"/>
      <c r="H522" s="12"/>
      <c r="I522" s="12"/>
    </row>
    <row r="523" spans="1:13" s="54" customFormat="1">
      <c r="A523" s="12"/>
      <c r="C523" s="21"/>
      <c r="D523" s="12"/>
      <c r="E523" s="12"/>
      <c r="F523" s="58"/>
      <c r="G523" s="52"/>
      <c r="H523" s="12"/>
      <c r="I523" s="12"/>
    </row>
    <row r="524" spans="1:13" s="54" customFormat="1">
      <c r="A524" s="12"/>
      <c r="C524" s="21"/>
      <c r="D524" s="12"/>
      <c r="E524" s="12"/>
      <c r="F524" s="58"/>
      <c r="G524" s="52"/>
      <c r="H524" s="12"/>
      <c r="I524" s="12"/>
    </row>
    <row r="525" spans="1:13" s="54" customFormat="1">
      <c r="A525" s="12"/>
      <c r="C525" s="21"/>
      <c r="D525" s="12"/>
      <c r="E525" s="12"/>
      <c r="F525" s="58"/>
      <c r="G525" s="52"/>
      <c r="H525" s="12"/>
      <c r="I525" s="12"/>
    </row>
    <row r="526" spans="1:13" s="54" customFormat="1">
      <c r="A526" s="12"/>
      <c r="C526" s="21"/>
      <c r="D526" s="12"/>
      <c r="E526" s="12"/>
      <c r="F526" s="58"/>
      <c r="G526" s="52"/>
      <c r="H526" s="12"/>
      <c r="I526" s="12"/>
    </row>
    <row r="527" spans="1:13" s="54" customFormat="1">
      <c r="A527" s="12"/>
      <c r="C527" s="21"/>
      <c r="D527" s="12"/>
      <c r="E527" s="12"/>
      <c r="F527" s="58"/>
      <c r="G527" s="52"/>
      <c r="H527" s="12"/>
      <c r="I527" s="12"/>
    </row>
    <row r="528" spans="1:13" s="54" customFormat="1">
      <c r="A528" s="12"/>
      <c r="C528" s="21"/>
      <c r="D528" s="12"/>
      <c r="E528" s="12"/>
      <c r="F528" s="58"/>
      <c r="G528" s="52"/>
      <c r="H528" s="12"/>
      <c r="I528" s="12"/>
    </row>
    <row r="529" spans="1:9" s="54" customFormat="1">
      <c r="A529" s="12"/>
      <c r="C529" s="21"/>
      <c r="D529" s="12"/>
      <c r="E529" s="12"/>
      <c r="F529" s="58"/>
      <c r="G529" s="52"/>
      <c r="H529" s="12"/>
      <c r="I529" s="12"/>
    </row>
    <row r="530" spans="1:9" s="54" customFormat="1">
      <c r="A530" s="12"/>
      <c r="C530" s="21"/>
      <c r="D530" s="12"/>
      <c r="E530" s="12"/>
      <c r="F530" s="58"/>
      <c r="G530" s="52"/>
      <c r="H530" s="12"/>
      <c r="I530" s="12"/>
    </row>
    <row r="531" spans="1:9" s="54" customFormat="1">
      <c r="A531" s="12"/>
      <c r="C531" s="21"/>
      <c r="D531" s="12"/>
      <c r="E531" s="12"/>
      <c r="F531" s="58"/>
      <c r="G531" s="52"/>
      <c r="H531" s="12"/>
      <c r="I531" s="12"/>
    </row>
    <row r="532" spans="1:9" s="54" customFormat="1">
      <c r="A532" s="12"/>
      <c r="C532" s="21"/>
      <c r="D532" s="12"/>
      <c r="E532" s="12"/>
      <c r="F532" s="58"/>
      <c r="G532" s="52"/>
      <c r="H532" s="12"/>
      <c r="I532" s="12"/>
    </row>
    <row r="533" spans="1:9" s="54" customFormat="1">
      <c r="A533" s="12"/>
      <c r="C533" s="21"/>
      <c r="D533" s="12"/>
      <c r="E533" s="12"/>
      <c r="F533" s="58"/>
      <c r="G533" s="52"/>
      <c r="H533" s="12"/>
      <c r="I533" s="12"/>
    </row>
    <row r="534" spans="1:9" s="54" customFormat="1">
      <c r="A534" s="12"/>
      <c r="C534" s="21"/>
      <c r="D534" s="12"/>
      <c r="E534" s="12"/>
      <c r="F534" s="58"/>
      <c r="G534" s="52"/>
      <c r="H534" s="12"/>
      <c r="I534" s="12"/>
    </row>
    <row r="535" spans="1:9" s="54" customFormat="1">
      <c r="A535" s="12"/>
      <c r="C535" s="21"/>
      <c r="D535" s="12"/>
      <c r="E535" s="12"/>
      <c r="F535" s="58"/>
      <c r="G535" s="52"/>
      <c r="H535" s="12"/>
      <c r="I535" s="12"/>
    </row>
    <row r="536" spans="1:9" s="54" customFormat="1">
      <c r="A536" s="12"/>
      <c r="C536" s="21"/>
      <c r="D536" s="12"/>
      <c r="E536" s="12"/>
      <c r="F536" s="58"/>
      <c r="G536" s="52"/>
      <c r="H536" s="12"/>
      <c r="I536" s="12"/>
    </row>
    <row r="537" spans="1:9" s="54" customFormat="1">
      <c r="A537" s="12"/>
      <c r="C537" s="21"/>
      <c r="D537" s="12"/>
      <c r="E537" s="12"/>
      <c r="F537" s="58"/>
      <c r="G537" s="52"/>
      <c r="H537" s="12"/>
      <c r="I537" s="12"/>
    </row>
    <row r="538" spans="1:9" s="54" customFormat="1">
      <c r="A538" s="12"/>
      <c r="C538" s="21"/>
      <c r="D538" s="12"/>
      <c r="E538" s="12"/>
      <c r="F538" s="58"/>
      <c r="G538" s="52"/>
      <c r="H538" s="12"/>
      <c r="I538" s="12"/>
    </row>
    <row r="539" spans="1:9" s="54" customFormat="1">
      <c r="A539" s="12"/>
      <c r="C539" s="21"/>
      <c r="D539" s="12"/>
      <c r="E539" s="12"/>
      <c r="F539" s="58"/>
      <c r="G539" s="52"/>
      <c r="H539" s="12"/>
      <c r="I539" s="12"/>
    </row>
    <row r="540" spans="1:9" s="54" customFormat="1">
      <c r="A540" s="12"/>
      <c r="C540" s="21"/>
      <c r="D540" s="12"/>
      <c r="E540" s="12"/>
      <c r="F540" s="58"/>
      <c r="G540" s="52"/>
      <c r="H540" s="12"/>
      <c r="I540" s="12"/>
    </row>
    <row r="541" spans="1:9" s="54" customFormat="1">
      <c r="A541" s="12"/>
      <c r="C541" s="21"/>
      <c r="D541" s="12"/>
      <c r="E541" s="12"/>
      <c r="F541" s="58"/>
      <c r="G541" s="52"/>
      <c r="H541" s="12"/>
      <c r="I541" s="12"/>
    </row>
    <row r="542" spans="1:9" s="54" customFormat="1">
      <c r="A542" s="12"/>
      <c r="C542" s="21"/>
      <c r="D542" s="12"/>
      <c r="E542" s="12"/>
      <c r="F542" s="58"/>
      <c r="G542" s="52"/>
      <c r="H542" s="12"/>
      <c r="I542" s="12"/>
    </row>
    <row r="543" spans="1:9" s="54" customFormat="1">
      <c r="A543" s="12"/>
      <c r="C543" s="21"/>
      <c r="D543" s="12"/>
      <c r="E543" s="12"/>
      <c r="F543" s="58"/>
      <c r="G543" s="52"/>
      <c r="H543" s="12"/>
      <c r="I543" s="12"/>
    </row>
    <row r="544" spans="1:9" s="54" customFormat="1">
      <c r="A544" s="12"/>
      <c r="C544" s="21"/>
      <c r="D544" s="12"/>
      <c r="E544" s="12"/>
      <c r="F544" s="58"/>
      <c r="G544" s="52"/>
      <c r="H544" s="12"/>
      <c r="I544" s="12"/>
    </row>
    <row r="545" spans="1:9" s="54" customFormat="1">
      <c r="A545" s="12"/>
      <c r="C545" s="21"/>
      <c r="D545" s="12"/>
      <c r="E545" s="12"/>
      <c r="F545" s="58"/>
      <c r="G545" s="52"/>
      <c r="H545" s="12"/>
      <c r="I545" s="12"/>
    </row>
    <row r="546" spans="1:9" s="54" customFormat="1">
      <c r="A546" s="12"/>
      <c r="C546" s="21"/>
      <c r="D546" s="12"/>
      <c r="E546" s="12"/>
      <c r="F546" s="58"/>
      <c r="G546" s="52"/>
      <c r="H546" s="12"/>
      <c r="I546" s="12"/>
    </row>
    <row r="547" spans="1:9" s="54" customFormat="1">
      <c r="A547" s="12"/>
      <c r="C547" s="21"/>
      <c r="D547" s="12"/>
      <c r="E547" s="12"/>
      <c r="F547" s="58"/>
      <c r="G547" s="52"/>
      <c r="H547" s="12"/>
      <c r="I547" s="12"/>
    </row>
    <row r="548" spans="1:9" s="54" customFormat="1">
      <c r="A548" s="12"/>
      <c r="C548" s="21"/>
      <c r="D548" s="12"/>
      <c r="E548" s="12"/>
      <c r="F548" s="58"/>
      <c r="G548" s="52"/>
      <c r="H548" s="12"/>
      <c r="I548" s="12"/>
    </row>
    <row r="549" spans="1:9" s="54" customFormat="1">
      <c r="A549" s="12"/>
      <c r="C549" s="21"/>
      <c r="D549" s="12"/>
      <c r="E549" s="12"/>
      <c r="F549" s="58"/>
      <c r="G549" s="52"/>
      <c r="H549" s="12"/>
      <c r="I549" s="12"/>
    </row>
    <row r="550" spans="1:9" s="54" customFormat="1">
      <c r="A550" s="12"/>
      <c r="C550" s="21"/>
      <c r="D550" s="12"/>
      <c r="E550" s="12"/>
      <c r="F550" s="58"/>
      <c r="G550" s="52"/>
      <c r="H550" s="12"/>
      <c r="I550" s="12"/>
    </row>
    <row r="551" spans="1:9" s="54" customFormat="1">
      <c r="A551" s="12"/>
      <c r="C551" s="21"/>
      <c r="D551" s="12"/>
      <c r="E551" s="12"/>
      <c r="F551" s="58"/>
      <c r="G551" s="52"/>
      <c r="H551" s="12"/>
      <c r="I551" s="12"/>
    </row>
    <row r="552" spans="1:9" s="54" customFormat="1">
      <c r="A552" s="12"/>
      <c r="C552" s="21"/>
      <c r="D552" s="12"/>
      <c r="E552" s="12"/>
      <c r="F552" s="58"/>
      <c r="G552" s="52"/>
      <c r="H552" s="12"/>
      <c r="I552" s="12"/>
    </row>
    <row r="553" spans="1:9" s="54" customFormat="1">
      <c r="A553" s="12"/>
      <c r="C553" s="21"/>
      <c r="D553" s="12"/>
      <c r="E553" s="12"/>
      <c r="F553" s="58"/>
      <c r="G553" s="52"/>
      <c r="H553" s="12"/>
      <c r="I553" s="12"/>
    </row>
    <row r="554" spans="1:9" s="54" customFormat="1">
      <c r="A554" s="12"/>
      <c r="C554" s="21"/>
      <c r="D554" s="12"/>
      <c r="E554" s="12"/>
      <c r="F554" s="58"/>
      <c r="G554" s="52"/>
      <c r="H554" s="12"/>
      <c r="I554" s="12"/>
    </row>
    <row r="555" spans="1:9" s="54" customFormat="1">
      <c r="A555" s="12"/>
      <c r="C555" s="21"/>
      <c r="D555" s="12"/>
      <c r="E555" s="12"/>
      <c r="F555" s="58"/>
      <c r="G555" s="52"/>
      <c r="H555" s="12"/>
      <c r="I555" s="12"/>
    </row>
    <row r="556" spans="1:9" s="54" customFormat="1">
      <c r="A556" s="12"/>
      <c r="C556" s="21"/>
      <c r="D556" s="12"/>
      <c r="E556" s="12"/>
      <c r="F556" s="58"/>
      <c r="G556" s="52"/>
      <c r="H556" s="12"/>
      <c r="I556" s="12"/>
    </row>
    <row r="557" spans="1:9" s="54" customFormat="1">
      <c r="A557" s="12"/>
      <c r="C557" s="21"/>
      <c r="D557" s="12"/>
      <c r="E557" s="12"/>
      <c r="F557" s="58"/>
      <c r="G557" s="52"/>
      <c r="H557" s="12"/>
      <c r="I557" s="12"/>
    </row>
    <row r="558" spans="1:9" s="54" customFormat="1">
      <c r="A558" s="12"/>
      <c r="C558" s="21"/>
      <c r="D558" s="12"/>
      <c r="E558" s="12"/>
      <c r="F558" s="58"/>
      <c r="G558" s="52"/>
      <c r="H558" s="12"/>
      <c r="I558" s="12"/>
    </row>
    <row r="559" spans="1:9" s="54" customFormat="1">
      <c r="A559" s="12"/>
      <c r="C559" s="21"/>
      <c r="D559" s="12"/>
      <c r="E559" s="12"/>
      <c r="F559" s="58"/>
      <c r="G559" s="52"/>
      <c r="H559" s="12"/>
      <c r="I559" s="12"/>
    </row>
    <row r="560" spans="1:9" s="54" customFormat="1">
      <c r="A560" s="12"/>
      <c r="C560" s="21"/>
      <c r="D560" s="12"/>
      <c r="E560" s="12"/>
      <c r="F560" s="58"/>
      <c r="G560" s="52"/>
      <c r="H560" s="12"/>
      <c r="I560" s="12"/>
    </row>
    <row r="561" spans="1:9" s="54" customFormat="1">
      <c r="A561" s="12"/>
      <c r="C561" s="21"/>
      <c r="D561" s="12"/>
      <c r="E561" s="12"/>
      <c r="F561" s="58"/>
      <c r="G561" s="52"/>
      <c r="H561" s="12"/>
      <c r="I561" s="12"/>
    </row>
    <row r="562" spans="1:9" s="54" customFormat="1">
      <c r="A562" s="12"/>
      <c r="C562" s="21"/>
      <c r="D562" s="12"/>
      <c r="E562" s="12"/>
      <c r="F562" s="58"/>
      <c r="G562" s="52"/>
      <c r="H562" s="12"/>
      <c r="I562" s="12"/>
    </row>
    <row r="563" spans="1:9" s="54" customFormat="1">
      <c r="A563" s="12"/>
      <c r="C563" s="21"/>
      <c r="D563" s="12"/>
      <c r="E563" s="12"/>
      <c r="F563" s="58"/>
      <c r="G563" s="52"/>
      <c r="H563" s="12"/>
      <c r="I563" s="12"/>
    </row>
    <row r="564" spans="1:9" s="54" customFormat="1">
      <c r="A564" s="12"/>
      <c r="C564" s="21"/>
      <c r="D564" s="12"/>
      <c r="E564" s="12"/>
      <c r="F564" s="58"/>
      <c r="G564" s="52"/>
      <c r="H564" s="12"/>
      <c r="I564" s="12"/>
    </row>
    <row r="565" spans="1:9" s="54" customFormat="1">
      <c r="A565" s="12"/>
      <c r="C565" s="21"/>
      <c r="D565" s="12"/>
      <c r="E565" s="12"/>
      <c r="F565" s="58"/>
      <c r="G565" s="52"/>
      <c r="H565" s="12"/>
      <c r="I565" s="12"/>
    </row>
    <row r="566" spans="1:9" s="54" customFormat="1">
      <c r="A566" s="12"/>
      <c r="C566" s="21"/>
      <c r="D566" s="12"/>
      <c r="E566" s="12"/>
      <c r="F566" s="58"/>
      <c r="G566" s="52"/>
      <c r="H566" s="12"/>
      <c r="I566" s="12"/>
    </row>
    <row r="567" spans="1:9" s="54" customFormat="1">
      <c r="A567" s="12"/>
      <c r="C567" s="21"/>
      <c r="D567" s="12"/>
      <c r="E567" s="12"/>
      <c r="F567" s="58"/>
      <c r="G567" s="52"/>
      <c r="H567" s="12"/>
      <c r="I567" s="12"/>
    </row>
    <row r="568" spans="1:9" s="54" customFormat="1">
      <c r="A568" s="12"/>
      <c r="C568" s="21"/>
      <c r="D568" s="12"/>
      <c r="E568" s="12"/>
      <c r="F568" s="58"/>
      <c r="G568" s="52"/>
      <c r="H568" s="12"/>
      <c r="I568" s="12"/>
    </row>
    <row r="569" spans="1:9" s="54" customFormat="1">
      <c r="A569" s="12"/>
      <c r="C569" s="21"/>
      <c r="D569" s="12"/>
      <c r="E569" s="12"/>
      <c r="F569" s="58"/>
      <c r="G569" s="52"/>
      <c r="H569" s="12"/>
      <c r="I569" s="12"/>
    </row>
    <row r="570" spans="1:9" s="54" customFormat="1">
      <c r="A570" s="12"/>
      <c r="C570" s="21"/>
      <c r="D570" s="12"/>
      <c r="E570" s="12"/>
      <c r="F570" s="58"/>
      <c r="G570" s="52"/>
      <c r="H570" s="12"/>
      <c r="I570" s="12"/>
    </row>
    <row r="571" spans="1:9" s="54" customFormat="1">
      <c r="A571" s="12"/>
      <c r="C571" s="21"/>
      <c r="D571" s="12"/>
      <c r="E571" s="12"/>
      <c r="F571" s="58"/>
      <c r="G571" s="52"/>
      <c r="H571" s="12"/>
      <c r="I571" s="12"/>
    </row>
    <row r="572" spans="1:9" s="54" customFormat="1">
      <c r="A572" s="12"/>
      <c r="C572" s="21"/>
      <c r="D572" s="12"/>
      <c r="E572" s="12"/>
      <c r="F572" s="58"/>
      <c r="G572" s="52"/>
      <c r="H572" s="12"/>
      <c r="I572" s="12"/>
    </row>
    <row r="573" spans="1:9" s="54" customFormat="1">
      <c r="A573" s="12"/>
      <c r="C573" s="21"/>
      <c r="D573" s="12"/>
      <c r="E573" s="12"/>
      <c r="F573" s="58"/>
      <c r="G573" s="52"/>
      <c r="H573" s="12"/>
      <c r="I573" s="12"/>
    </row>
    <row r="574" spans="1:9" s="54" customFormat="1">
      <c r="A574" s="12"/>
      <c r="C574" s="21"/>
      <c r="D574" s="12"/>
      <c r="E574" s="12"/>
      <c r="F574" s="58"/>
      <c r="G574" s="52"/>
      <c r="H574" s="12"/>
      <c r="I574" s="12"/>
    </row>
    <row r="575" spans="1:9" s="54" customFormat="1">
      <c r="A575" s="12"/>
      <c r="C575" s="21"/>
      <c r="D575" s="12"/>
      <c r="E575" s="12"/>
      <c r="F575" s="58"/>
      <c r="G575" s="52"/>
      <c r="H575" s="12"/>
      <c r="I575" s="12"/>
    </row>
    <row r="576" spans="1:9">
      <c r="A576" s="12"/>
      <c r="B576" s="54"/>
      <c r="C576" s="21"/>
      <c r="D576" s="12"/>
      <c r="E576" s="12"/>
      <c r="F576" s="58"/>
    </row>
    <row r="577" spans="6:6">
      <c r="F577" s="6"/>
    </row>
    <row r="578" spans="6:6">
      <c r="F578" s="6"/>
    </row>
    <row r="579" spans="6:6">
      <c r="F579" s="6"/>
    </row>
    <row r="580" spans="6:6">
      <c r="F580" s="6"/>
    </row>
    <row r="581" spans="6:6">
      <c r="F581" s="6"/>
    </row>
    <row r="582" spans="6:6">
      <c r="F582" s="6"/>
    </row>
    <row r="583" spans="6:6">
      <c r="F583" s="6"/>
    </row>
    <row r="584" spans="6:6">
      <c r="F584" s="6"/>
    </row>
    <row r="585" spans="6:6">
      <c r="F585" s="6"/>
    </row>
    <row r="586" spans="6:6">
      <c r="F586" s="6"/>
    </row>
    <row r="587" spans="6:6">
      <c r="F587" s="6"/>
    </row>
    <row r="588" spans="6:6">
      <c r="F588" s="6"/>
    </row>
    <row r="589" spans="6:6">
      <c r="F589" s="6"/>
    </row>
    <row r="590" spans="6:6">
      <c r="F590" s="6"/>
    </row>
    <row r="591" spans="6:6">
      <c r="F591" s="6"/>
    </row>
    <row r="592" spans="6:6">
      <c r="F592" s="6"/>
    </row>
    <row r="593" spans="6:6">
      <c r="F593" s="6"/>
    </row>
    <row r="594" spans="6:6">
      <c r="F594" s="6"/>
    </row>
    <row r="595" spans="6:6">
      <c r="F595" s="6"/>
    </row>
    <row r="596" spans="6:6">
      <c r="F596" s="6"/>
    </row>
    <row r="597" spans="6:6">
      <c r="F597" s="6"/>
    </row>
    <row r="598" spans="6:6">
      <c r="F598" s="6"/>
    </row>
    <row r="599" spans="6:6">
      <c r="F599" s="6"/>
    </row>
    <row r="600" spans="6:6">
      <c r="F600" s="6"/>
    </row>
    <row r="601" spans="6:6">
      <c r="F601" s="6"/>
    </row>
    <row r="602" spans="6:6">
      <c r="F602" s="6"/>
    </row>
    <row r="603" spans="6:6">
      <c r="F603" s="6"/>
    </row>
    <row r="604" spans="6:6">
      <c r="F604" s="6"/>
    </row>
    <row r="605" spans="6:6">
      <c r="F605" s="6"/>
    </row>
    <row r="606" spans="6:6">
      <c r="F606" s="6"/>
    </row>
    <row r="607" spans="6:6">
      <c r="F607" s="6"/>
    </row>
    <row r="608" spans="6:6">
      <c r="F608" s="6"/>
    </row>
    <row r="609" spans="6:6">
      <c r="F609" s="6"/>
    </row>
    <row r="610" spans="6:6">
      <c r="F610" s="6"/>
    </row>
  </sheetData>
  <sheetProtection algorithmName="SHA-512" hashValue="vr7mA9yEQVt9uoghnljLtr42qK2QFHAStQnEiAWVV/wwwsdum6tyVxyYF/LX8Akpw+VQsNOZ8odSL+vQHdHavQ==" saltValue="zhcst1Ehk4uejxkMdq9TtA==" spinCount="100000" sheet="1" objects="1" scenarios="1"/>
  <sortState xmlns:xlrd2="http://schemas.microsoft.com/office/spreadsheetml/2017/richdata2" ref="A153:BJ162">
    <sortCondition ref="B153:B162"/>
  </sortState>
  <mergeCells count="4">
    <mergeCell ref="A513:F513"/>
    <mergeCell ref="A514:F514"/>
    <mergeCell ref="A515:F515"/>
    <mergeCell ref="A517:I517"/>
  </mergeCells>
  <phoneticPr fontId="38" type="noConversion"/>
  <printOptions horizontalCentered="1"/>
  <pageMargins left="0.35433070866141736" right="0.35433070866141736" top="0.78740157480314965" bottom="0.78740157480314965" header="0.51181102362204722" footer="0.51181102362204722"/>
  <pageSetup paperSize="8" orientation="landscape" r:id="rId1"/>
  <headerFooter alignWithMargins="0">
    <oddFooter>Page &amp;P of &amp;N</oddFooter>
  </headerFooter>
  <rowBreaks count="4" manualBreakCount="4">
    <brk id="95" max="5" man="1"/>
    <brk id="162" max="5" man="1"/>
    <brk id="204" max="5" man="1"/>
    <brk id="410"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CAF7-4BEA-4DA7-9404-FB1A6EBBE9D2}">
  <sheetPr>
    <tabColor theme="4" tint="-0.249977111117893"/>
  </sheetPr>
  <dimension ref="A1:M88"/>
  <sheetViews>
    <sheetView showGridLines="0" zoomScaleNormal="100" workbookViewId="0">
      <selection activeCell="D6" sqref="D6"/>
    </sheetView>
  </sheetViews>
  <sheetFormatPr defaultRowHeight="12.75"/>
  <cols>
    <col min="1" max="1" width="16.42578125" customWidth="1"/>
    <col min="2" max="2" width="58" bestFit="1" customWidth="1"/>
    <col min="3" max="3" width="14.5703125" bestFit="1" customWidth="1"/>
    <col min="4" max="4" width="42" customWidth="1"/>
    <col min="5" max="5" width="7.7109375" customWidth="1"/>
    <col min="6" max="6" width="11.42578125" customWidth="1"/>
    <col min="7" max="7" width="13.5703125" customWidth="1"/>
    <col min="8" max="8" width="13.7109375" customWidth="1"/>
    <col min="10" max="10" width="12" customWidth="1"/>
    <col min="11" max="11" width="11.42578125" customWidth="1"/>
    <col min="12" max="12" width="6.85546875" customWidth="1"/>
    <col min="13" max="13" width="15" style="368" customWidth="1"/>
  </cols>
  <sheetData>
    <row r="1" spans="1:13" ht="5.25" customHeight="1"/>
    <row r="2" spans="1:13" ht="20.25">
      <c r="A2" s="695" t="s">
        <v>1935</v>
      </c>
      <c r="B2" s="340"/>
      <c r="C2" s="340"/>
      <c r="D2" s="45"/>
      <c r="E2" s="341"/>
      <c r="F2" s="341"/>
      <c r="G2" s="342"/>
      <c r="H2" s="342"/>
      <c r="I2" s="342"/>
      <c r="J2" s="342"/>
      <c r="K2" s="342"/>
      <c r="L2" s="343"/>
      <c r="M2" s="45"/>
    </row>
    <row r="3" spans="1:13" ht="18">
      <c r="A3" s="391" t="s">
        <v>1018</v>
      </c>
      <c r="B3" s="340"/>
      <c r="C3" s="340"/>
      <c r="D3" s="45"/>
      <c r="E3" s="341"/>
      <c r="F3" s="341"/>
      <c r="G3" s="342"/>
      <c r="H3" s="342"/>
      <c r="I3" s="342"/>
      <c r="J3" s="342"/>
      <c r="K3" s="342"/>
      <c r="L3" s="343"/>
      <c r="M3" s="45"/>
    </row>
    <row r="4" spans="1:13" ht="55.15" customHeight="1">
      <c r="A4" s="854" t="s">
        <v>1019</v>
      </c>
      <c r="B4" s="854"/>
      <c r="C4" s="854"/>
      <c r="D4" s="854"/>
      <c r="E4" s="854"/>
      <c r="F4" s="854"/>
      <c r="G4" s="854"/>
      <c r="H4" s="854"/>
      <c r="I4" s="342"/>
      <c r="J4" s="342"/>
      <c r="K4" s="342"/>
      <c r="L4" s="343"/>
      <c r="M4" s="45"/>
    </row>
    <row r="5" spans="1:13" ht="3.6" customHeight="1">
      <c r="A5" s="61"/>
      <c r="B5" s="340"/>
      <c r="C5" s="340"/>
      <c r="D5" s="45"/>
      <c r="E5" s="341"/>
      <c r="F5" s="341"/>
      <c r="G5" s="342"/>
      <c r="H5" s="342"/>
      <c r="I5" s="342"/>
      <c r="J5" s="342"/>
      <c r="K5" s="342"/>
      <c r="L5" s="343"/>
      <c r="M5" s="45"/>
    </row>
    <row r="6" spans="1:13" ht="15.75">
      <c r="A6" s="62" t="s">
        <v>700</v>
      </c>
      <c r="B6" s="63"/>
      <c r="C6" s="63"/>
      <c r="D6" s="45"/>
      <c r="E6" s="341"/>
      <c r="F6" s="341"/>
      <c r="G6" s="344"/>
      <c r="H6" s="344"/>
      <c r="I6" s="344"/>
      <c r="J6" s="344"/>
      <c r="K6" s="344"/>
      <c r="L6" s="345"/>
      <c r="M6" s="45"/>
    </row>
    <row r="7" spans="1:13" ht="77.25" thickBot="1">
      <c r="A7" s="640" t="s">
        <v>181</v>
      </c>
      <c r="B7" s="641" t="s">
        <v>555</v>
      </c>
      <c r="C7" s="642" t="s">
        <v>1020</v>
      </c>
      <c r="D7" s="642" t="s">
        <v>557</v>
      </c>
      <c r="E7" s="643" t="s">
        <v>600</v>
      </c>
      <c r="F7" s="643" t="s">
        <v>599</v>
      </c>
      <c r="G7" s="644" t="s">
        <v>1429</v>
      </c>
      <c r="H7" s="644" t="s">
        <v>1430</v>
      </c>
      <c r="I7" s="644" t="s">
        <v>1282</v>
      </c>
      <c r="J7" s="644" t="s">
        <v>1432</v>
      </c>
      <c r="K7" s="808" t="s">
        <v>1431</v>
      </c>
      <c r="M7"/>
    </row>
    <row r="8" spans="1:13" ht="13.5" customHeight="1" thickBot="1">
      <c r="A8" s="361"/>
      <c r="B8" s="291" t="s">
        <v>523</v>
      </c>
      <c r="C8" s="290"/>
      <c r="D8" s="290"/>
      <c r="E8" s="346"/>
      <c r="F8" s="346"/>
      <c r="G8" s="347"/>
      <c r="H8" s="347"/>
      <c r="I8" s="347"/>
      <c r="J8" s="347"/>
      <c r="K8" s="812"/>
      <c r="M8"/>
    </row>
    <row r="9" spans="1:13" ht="13.5" customHeight="1">
      <c r="A9" s="420" t="s">
        <v>1194</v>
      </c>
      <c r="B9" s="385" t="s">
        <v>1528</v>
      </c>
      <c r="C9" s="420" t="s">
        <v>1022</v>
      </c>
      <c r="D9" s="420" t="s">
        <v>711</v>
      </c>
      <c r="E9" s="492">
        <v>1</v>
      </c>
      <c r="F9" s="493" t="s">
        <v>522</v>
      </c>
      <c r="G9" s="400">
        <v>6.9999999999999993E-3</v>
      </c>
      <c r="H9" s="728">
        <v>0</v>
      </c>
      <c r="I9" s="400">
        <v>1.4000000000000002E-3</v>
      </c>
      <c r="J9" s="728">
        <v>7.0000000000000007E-2</v>
      </c>
      <c r="K9" s="809">
        <v>0.12</v>
      </c>
      <c r="M9"/>
    </row>
    <row r="10" spans="1:13" ht="13.5" customHeight="1">
      <c r="A10" s="420" t="s">
        <v>1023</v>
      </c>
      <c r="B10" s="385" t="s">
        <v>1837</v>
      </c>
      <c r="C10" s="420" t="s">
        <v>1024</v>
      </c>
      <c r="D10" s="420" t="s">
        <v>711</v>
      </c>
      <c r="E10" s="492">
        <v>1</v>
      </c>
      <c r="F10" s="493" t="s">
        <v>522</v>
      </c>
      <c r="G10" s="400">
        <v>7.7000000000000002E-3</v>
      </c>
      <c r="H10" s="728">
        <v>0</v>
      </c>
      <c r="I10" s="400">
        <v>2E-3</v>
      </c>
      <c r="J10" s="728">
        <v>0.16</v>
      </c>
      <c r="K10" s="809">
        <v>0.18</v>
      </c>
      <c r="M10"/>
    </row>
    <row r="11" spans="1:13" ht="13.5" customHeight="1">
      <c r="A11" s="494" t="s">
        <v>1025</v>
      </c>
      <c r="B11" s="385" t="s">
        <v>1625</v>
      </c>
      <c r="C11" s="420" t="s">
        <v>1022</v>
      </c>
      <c r="D11" s="420" t="s">
        <v>530</v>
      </c>
      <c r="E11" s="492">
        <v>1</v>
      </c>
      <c r="F11" s="493" t="s">
        <v>522</v>
      </c>
      <c r="G11" s="647">
        <v>8.2999999999999984E-3</v>
      </c>
      <c r="H11" s="728">
        <v>0.01</v>
      </c>
      <c r="I11" s="647">
        <v>5.9999999999999995E-4</v>
      </c>
      <c r="J11" s="728">
        <v>0.03</v>
      </c>
      <c r="K11" s="813">
        <v>0.04</v>
      </c>
      <c r="M11"/>
    </row>
    <row r="12" spans="1:13" ht="13.5" customHeight="1">
      <c r="A12" s="495" t="s">
        <v>1026</v>
      </c>
      <c r="B12" s="385" t="s">
        <v>1565</v>
      </c>
      <c r="C12" s="420" t="s">
        <v>1022</v>
      </c>
      <c r="D12" s="420" t="s">
        <v>711</v>
      </c>
      <c r="E12" s="492">
        <v>1</v>
      </c>
      <c r="F12" s="493" t="s">
        <v>522</v>
      </c>
      <c r="G12" s="400">
        <v>8.6E-3</v>
      </c>
      <c r="H12" s="728">
        <v>0</v>
      </c>
      <c r="I12" s="400">
        <v>3.0000000000000001E-3</v>
      </c>
      <c r="J12" s="728">
        <v>0</v>
      </c>
      <c r="K12" s="809">
        <v>0.01</v>
      </c>
      <c r="M12"/>
    </row>
    <row r="13" spans="1:13" ht="13.5" customHeight="1" thickBot="1">
      <c r="A13" s="489" t="s">
        <v>1027</v>
      </c>
      <c r="B13" s="456" t="s">
        <v>1529</v>
      </c>
      <c r="C13" s="398" t="s">
        <v>1022</v>
      </c>
      <c r="D13" s="398" t="s">
        <v>711</v>
      </c>
      <c r="E13" s="490">
        <v>1</v>
      </c>
      <c r="F13" s="491" t="s">
        <v>522</v>
      </c>
      <c r="G13" s="400">
        <v>6.8000000000000005E-3</v>
      </c>
      <c r="H13" s="728">
        <v>0</v>
      </c>
      <c r="I13" s="400">
        <v>2E-3</v>
      </c>
      <c r="J13" s="728">
        <v>0</v>
      </c>
      <c r="K13" s="809">
        <v>0.01</v>
      </c>
      <c r="M13"/>
    </row>
    <row r="14" spans="1:13" ht="13.5" customHeight="1" thickBot="1">
      <c r="A14" s="361"/>
      <c r="B14" s="291" t="s">
        <v>106</v>
      </c>
      <c r="C14" s="290"/>
      <c r="D14" s="290"/>
      <c r="E14" s="346"/>
      <c r="F14" s="346"/>
      <c r="G14" s="349"/>
      <c r="H14" s="729"/>
      <c r="I14" s="349"/>
      <c r="J14" s="733"/>
      <c r="K14" s="810"/>
      <c r="M14"/>
    </row>
    <row r="15" spans="1:13" ht="13.5" customHeight="1">
      <c r="A15" s="489" t="s">
        <v>1021</v>
      </c>
      <c r="B15" s="456" t="s">
        <v>1530</v>
      </c>
      <c r="C15" s="398" t="s">
        <v>1022</v>
      </c>
      <c r="D15" s="398" t="s">
        <v>711</v>
      </c>
      <c r="E15" s="490">
        <v>1</v>
      </c>
      <c r="F15" s="491" t="s">
        <v>522</v>
      </c>
      <c r="G15" s="400">
        <v>1.1699999999999999E-2</v>
      </c>
      <c r="H15" s="728">
        <v>0</v>
      </c>
      <c r="I15" s="400">
        <v>6.4999999999999988E-3</v>
      </c>
      <c r="J15" s="728">
        <v>0</v>
      </c>
      <c r="K15" s="809">
        <v>0.02</v>
      </c>
      <c r="M15"/>
    </row>
    <row r="16" spans="1:13" ht="13.5" customHeight="1">
      <c r="A16" s="489" t="s">
        <v>1523</v>
      </c>
      <c r="B16" s="385" t="s">
        <v>1531</v>
      </c>
      <c r="C16" s="398" t="s">
        <v>1022</v>
      </c>
      <c r="D16" s="398" t="s">
        <v>711</v>
      </c>
      <c r="E16" s="490">
        <v>1</v>
      </c>
      <c r="F16" s="491" t="s">
        <v>522</v>
      </c>
      <c r="G16" s="400">
        <v>9.9999999999999985E-3</v>
      </c>
      <c r="H16" s="728">
        <v>0.06</v>
      </c>
      <c r="I16" s="400">
        <v>2.7000000000000001E-3</v>
      </c>
      <c r="J16" s="728">
        <v>0</v>
      </c>
      <c r="K16" s="809">
        <v>7.0000000000000007E-2</v>
      </c>
      <c r="M16"/>
    </row>
    <row r="17" spans="1:13" ht="13.5" customHeight="1">
      <c r="A17" s="494" t="s">
        <v>1028</v>
      </c>
      <c r="B17" s="385" t="s">
        <v>1626</v>
      </c>
      <c r="C17" s="420" t="s">
        <v>1022</v>
      </c>
      <c r="D17" s="420" t="s">
        <v>530</v>
      </c>
      <c r="E17" s="492">
        <v>1</v>
      </c>
      <c r="F17" s="493" t="s">
        <v>522</v>
      </c>
      <c r="G17" s="647">
        <v>9.7999999999999997E-3</v>
      </c>
      <c r="H17" s="728">
        <v>0.01</v>
      </c>
      <c r="I17" s="647">
        <v>1E-3</v>
      </c>
      <c r="J17" s="728">
        <v>0.04</v>
      </c>
      <c r="K17" s="809">
        <v>0.09</v>
      </c>
      <c r="M17"/>
    </row>
    <row r="18" spans="1:13" ht="13.5" customHeight="1">
      <c r="A18" s="496" t="s">
        <v>1029</v>
      </c>
      <c r="B18" s="385" t="s">
        <v>1448</v>
      </c>
      <c r="C18" s="398" t="s">
        <v>1024</v>
      </c>
      <c r="D18" s="398" t="s">
        <v>711</v>
      </c>
      <c r="E18" s="490">
        <v>1</v>
      </c>
      <c r="F18" s="491" t="s">
        <v>522</v>
      </c>
      <c r="G18" s="400">
        <v>9.8999999999999991E-3</v>
      </c>
      <c r="H18" s="728">
        <v>0</v>
      </c>
      <c r="I18" s="400">
        <v>2.3999999999999998E-3</v>
      </c>
      <c r="J18" s="728">
        <v>0.09</v>
      </c>
      <c r="K18" s="809">
        <v>0.12</v>
      </c>
      <c r="M18"/>
    </row>
    <row r="19" spans="1:13" ht="13.5" customHeight="1" thickBot="1">
      <c r="A19" s="489" t="s">
        <v>1030</v>
      </c>
      <c r="B19" s="456" t="s">
        <v>1566</v>
      </c>
      <c r="C19" s="398" t="s">
        <v>1022</v>
      </c>
      <c r="D19" s="398" t="s">
        <v>711</v>
      </c>
      <c r="E19" s="490">
        <v>1</v>
      </c>
      <c r="F19" s="491" t="s">
        <v>522</v>
      </c>
      <c r="G19" s="400">
        <v>9.7000000000000003E-3</v>
      </c>
      <c r="H19" s="728">
        <v>0</v>
      </c>
      <c r="I19" s="400">
        <v>4.0000000000000001E-3</v>
      </c>
      <c r="J19" s="728">
        <v>0</v>
      </c>
      <c r="K19" s="809">
        <v>0.01</v>
      </c>
      <c r="M19"/>
    </row>
    <row r="20" spans="1:13" ht="13.5" customHeight="1" thickBot="1">
      <c r="A20" s="361"/>
      <c r="B20" s="291" t="s">
        <v>109</v>
      </c>
      <c r="C20" s="290"/>
      <c r="D20" s="290"/>
      <c r="E20" s="346"/>
      <c r="F20" s="346"/>
      <c r="G20" s="349"/>
      <c r="H20" s="729"/>
      <c r="I20" s="349"/>
      <c r="J20" s="733"/>
      <c r="K20" s="810"/>
      <c r="M20"/>
    </row>
    <row r="21" spans="1:13" ht="13.5" customHeight="1">
      <c r="A21" s="496" t="s">
        <v>1031</v>
      </c>
      <c r="B21" s="385" t="s">
        <v>1526</v>
      </c>
      <c r="C21" s="398" t="s">
        <v>1024</v>
      </c>
      <c r="D21" s="398" t="s">
        <v>711</v>
      </c>
      <c r="E21" s="490">
        <v>1</v>
      </c>
      <c r="F21" s="491" t="s">
        <v>522</v>
      </c>
      <c r="G21" s="400">
        <v>1.1000000000000001E-2</v>
      </c>
      <c r="H21" s="728">
        <v>0</v>
      </c>
      <c r="I21" s="400">
        <v>5.5000000000000005E-3</v>
      </c>
      <c r="J21" s="728">
        <v>0</v>
      </c>
      <c r="K21" s="809">
        <v>0.1</v>
      </c>
      <c r="M21"/>
    </row>
    <row r="22" spans="1:13" ht="13.5" customHeight="1">
      <c r="A22" s="479" t="s">
        <v>1032</v>
      </c>
      <c r="B22" s="385" t="s">
        <v>1033</v>
      </c>
      <c r="C22" s="420" t="s">
        <v>1024</v>
      </c>
      <c r="D22" s="420" t="s">
        <v>711</v>
      </c>
      <c r="E22" s="492">
        <v>1</v>
      </c>
      <c r="F22" s="493" t="s">
        <v>522</v>
      </c>
      <c r="G22" s="400">
        <v>8.0000000000000002E-3</v>
      </c>
      <c r="H22" s="728">
        <v>0</v>
      </c>
      <c r="I22" s="400">
        <v>1.8E-3</v>
      </c>
      <c r="J22" s="728">
        <v>0.16</v>
      </c>
      <c r="K22" s="809">
        <v>0.19</v>
      </c>
      <c r="M22"/>
    </row>
    <row r="23" spans="1:13" ht="13.5" customHeight="1">
      <c r="A23" s="420" t="s">
        <v>1034</v>
      </c>
      <c r="B23" s="385" t="s">
        <v>1838</v>
      </c>
      <c r="C23" s="420" t="s">
        <v>1024</v>
      </c>
      <c r="D23" s="420" t="s">
        <v>711</v>
      </c>
      <c r="E23" s="492">
        <v>1</v>
      </c>
      <c r="F23" s="493" t="s">
        <v>522</v>
      </c>
      <c r="G23" s="400">
        <v>9.7000000000000003E-3</v>
      </c>
      <c r="H23" s="728">
        <v>0</v>
      </c>
      <c r="I23" s="400">
        <v>3.0000000000000001E-3</v>
      </c>
      <c r="J23" s="728">
        <v>0.19</v>
      </c>
      <c r="K23" s="809">
        <v>0.22</v>
      </c>
      <c r="M23"/>
    </row>
    <row r="24" spans="1:13" ht="13.5" customHeight="1">
      <c r="A24" s="494" t="s">
        <v>1035</v>
      </c>
      <c r="B24" s="385" t="s">
        <v>1839</v>
      </c>
      <c r="C24" s="420" t="s">
        <v>1024</v>
      </c>
      <c r="D24" s="420" t="s">
        <v>711</v>
      </c>
      <c r="E24" s="492">
        <v>1</v>
      </c>
      <c r="F24" s="493" t="s">
        <v>522</v>
      </c>
      <c r="G24" s="400">
        <v>1.1699999999999999E-2</v>
      </c>
      <c r="H24" s="728">
        <v>0</v>
      </c>
      <c r="I24" s="400">
        <v>3.0000000000000001E-3</v>
      </c>
      <c r="J24" s="728">
        <v>0.15</v>
      </c>
      <c r="K24" s="809">
        <v>0.18</v>
      </c>
      <c r="M24"/>
    </row>
    <row r="25" spans="1:13" ht="13.5" customHeight="1">
      <c r="A25" s="384" t="s">
        <v>1184</v>
      </c>
      <c r="B25" s="385" t="s">
        <v>1532</v>
      </c>
      <c r="C25" s="420" t="s">
        <v>1022</v>
      </c>
      <c r="D25" s="420" t="s">
        <v>711</v>
      </c>
      <c r="E25" s="492">
        <v>1</v>
      </c>
      <c r="F25" s="493" t="s">
        <v>522</v>
      </c>
      <c r="G25" s="400">
        <v>8.199999999999999E-3</v>
      </c>
      <c r="H25" s="728">
        <v>0</v>
      </c>
      <c r="I25" s="400">
        <v>3.0000000000000001E-3</v>
      </c>
      <c r="J25" s="728">
        <v>0.11</v>
      </c>
      <c r="K25" s="809">
        <v>0.13</v>
      </c>
      <c r="M25"/>
    </row>
    <row r="26" spans="1:13" ht="13.5" customHeight="1">
      <c r="A26" s="495" t="s">
        <v>1036</v>
      </c>
      <c r="B26" s="385" t="s">
        <v>1557</v>
      </c>
      <c r="C26" s="420" t="s">
        <v>1022</v>
      </c>
      <c r="D26" s="420" t="s">
        <v>530</v>
      </c>
      <c r="E26" s="492">
        <v>1</v>
      </c>
      <c r="F26" s="493" t="s">
        <v>522</v>
      </c>
      <c r="G26" s="647">
        <v>1.24E-2</v>
      </c>
      <c r="H26" s="728">
        <v>0</v>
      </c>
      <c r="I26" s="647">
        <v>0</v>
      </c>
      <c r="J26" s="728">
        <v>0.08</v>
      </c>
      <c r="K26" s="809">
        <v>0.08</v>
      </c>
      <c r="M26"/>
    </row>
    <row r="27" spans="1:13" ht="13.5" customHeight="1">
      <c r="A27" s="494" t="s">
        <v>1037</v>
      </c>
      <c r="B27" s="385" t="s">
        <v>1627</v>
      </c>
      <c r="C27" s="420" t="s">
        <v>1022</v>
      </c>
      <c r="D27" s="420" t="s">
        <v>530</v>
      </c>
      <c r="E27" s="492">
        <v>1</v>
      </c>
      <c r="F27" s="493" t="s">
        <v>522</v>
      </c>
      <c r="G27" s="647">
        <v>9.5999999999999992E-3</v>
      </c>
      <c r="H27" s="728">
        <v>0.01</v>
      </c>
      <c r="I27" s="647">
        <v>1.1000000000000001E-3</v>
      </c>
      <c r="J27" s="728">
        <v>0.05</v>
      </c>
      <c r="K27" s="809">
        <v>0.1</v>
      </c>
      <c r="M27"/>
    </row>
    <row r="28" spans="1:13" ht="13.5" customHeight="1">
      <c r="A28" s="495" t="s">
        <v>1038</v>
      </c>
      <c r="B28" s="385" t="s">
        <v>1533</v>
      </c>
      <c r="C28" s="420" t="s">
        <v>1022</v>
      </c>
      <c r="D28" s="420" t="s">
        <v>711</v>
      </c>
      <c r="E28" s="492">
        <v>1</v>
      </c>
      <c r="F28" s="493" t="s">
        <v>522</v>
      </c>
      <c r="G28" s="400">
        <v>9.4999999999999998E-3</v>
      </c>
      <c r="H28" s="728">
        <v>0</v>
      </c>
      <c r="I28" s="400">
        <v>2.9000000000000002E-3</v>
      </c>
      <c r="J28" s="728">
        <v>0.24</v>
      </c>
      <c r="K28" s="809">
        <v>0.28000000000000003</v>
      </c>
      <c r="M28"/>
    </row>
    <row r="29" spans="1:13" ht="13.5" customHeight="1">
      <c r="A29" s="489" t="s">
        <v>1039</v>
      </c>
      <c r="B29" s="456" t="s">
        <v>1447</v>
      </c>
      <c r="C29" s="398" t="s">
        <v>1024</v>
      </c>
      <c r="D29" s="398" t="s">
        <v>711</v>
      </c>
      <c r="E29" s="490">
        <v>1</v>
      </c>
      <c r="F29" s="491" t="s">
        <v>522</v>
      </c>
      <c r="G29" s="400">
        <v>1.0800000000000001E-2</v>
      </c>
      <c r="H29" s="728">
        <v>0</v>
      </c>
      <c r="I29" s="400">
        <v>2.5000000000000001E-3</v>
      </c>
      <c r="J29" s="728">
        <v>0.09</v>
      </c>
      <c r="K29" s="809">
        <v>0.13</v>
      </c>
      <c r="M29"/>
    </row>
    <row r="30" spans="1:13">
      <c r="A30" s="353"/>
      <c r="B30" s="354"/>
      <c r="C30" s="289"/>
      <c r="D30" s="289"/>
      <c r="E30" s="355"/>
      <c r="F30" s="356"/>
      <c r="G30" s="356"/>
      <c r="H30" s="730"/>
      <c r="I30" s="357"/>
      <c r="J30" s="734"/>
      <c r="K30" s="734"/>
      <c r="M30" s="358"/>
    </row>
    <row r="31" spans="1:13" ht="15.75">
      <c r="A31" s="62" t="s">
        <v>701</v>
      </c>
      <c r="B31" s="53"/>
      <c r="C31" s="45"/>
      <c r="D31" s="45"/>
      <c r="E31" s="359"/>
      <c r="F31" s="359"/>
      <c r="G31" s="360"/>
      <c r="H31" s="731"/>
      <c r="I31" s="360"/>
      <c r="J31" s="735"/>
      <c r="K31" s="735"/>
      <c r="M31" s="358"/>
    </row>
    <row r="32" spans="1:13" ht="77.25" thickBot="1">
      <c r="A32" s="640" t="s">
        <v>181</v>
      </c>
      <c r="B32" s="641" t="s">
        <v>555</v>
      </c>
      <c r="C32" s="642" t="s">
        <v>1040</v>
      </c>
      <c r="D32" s="642" t="s">
        <v>557</v>
      </c>
      <c r="E32" s="643" t="s">
        <v>1041</v>
      </c>
      <c r="F32" s="643" t="s">
        <v>599</v>
      </c>
      <c r="G32" s="644" t="s">
        <v>1429</v>
      </c>
      <c r="H32" s="644" t="s">
        <v>1430</v>
      </c>
      <c r="I32" s="644" t="s">
        <v>1282</v>
      </c>
      <c r="J32" s="644" t="s">
        <v>1432</v>
      </c>
      <c r="K32" s="808" t="s">
        <v>1431</v>
      </c>
      <c r="M32"/>
    </row>
    <row r="33" spans="1:13" ht="14.45" customHeight="1" thickBot="1">
      <c r="A33" s="497"/>
      <c r="B33" s="440" t="s">
        <v>1043</v>
      </c>
      <c r="C33" s="439"/>
      <c r="D33" s="439"/>
      <c r="E33" s="498"/>
      <c r="F33" s="498"/>
      <c r="G33" s="349"/>
      <c r="H33" s="729"/>
      <c r="I33" s="349"/>
      <c r="J33" s="733"/>
      <c r="K33" s="810"/>
      <c r="M33"/>
    </row>
    <row r="34" spans="1:13" ht="14.45" customHeight="1">
      <c r="A34" s="495" t="s">
        <v>1044</v>
      </c>
      <c r="B34" s="385" t="s">
        <v>1534</v>
      </c>
      <c r="C34" s="420" t="s">
        <v>1022</v>
      </c>
      <c r="D34" s="420" t="s">
        <v>711</v>
      </c>
      <c r="E34" s="492">
        <v>0.3</v>
      </c>
      <c r="F34" s="493" t="s">
        <v>522</v>
      </c>
      <c r="G34" s="647">
        <v>5.6999999999999993E-3</v>
      </c>
      <c r="H34" s="728">
        <v>0</v>
      </c>
      <c r="I34" s="647">
        <v>2.3E-3</v>
      </c>
      <c r="J34" s="728">
        <v>0</v>
      </c>
      <c r="K34" s="809">
        <v>0.03</v>
      </c>
      <c r="M34"/>
    </row>
    <row r="35" spans="1:13" ht="14.45" customHeight="1">
      <c r="A35" s="495" t="s">
        <v>1047</v>
      </c>
      <c r="B35" s="385" t="s">
        <v>1628</v>
      </c>
      <c r="C35" s="420" t="s">
        <v>1022</v>
      </c>
      <c r="D35" s="420" t="s">
        <v>530</v>
      </c>
      <c r="E35" s="492">
        <v>0.3</v>
      </c>
      <c r="F35" s="493" t="s">
        <v>522</v>
      </c>
      <c r="G35" s="647">
        <v>5.1000000000000004E-3</v>
      </c>
      <c r="H35" s="728">
        <v>0</v>
      </c>
      <c r="I35" s="647">
        <v>8.0000000000000004E-4</v>
      </c>
      <c r="J35" s="728">
        <v>0.01</v>
      </c>
      <c r="K35" s="809">
        <v>0.02</v>
      </c>
      <c r="M35"/>
    </row>
    <row r="36" spans="1:13" ht="14.45" customHeight="1">
      <c r="A36" s="496" t="s">
        <v>1048</v>
      </c>
      <c r="B36" s="385" t="s">
        <v>1049</v>
      </c>
      <c r="C36" s="398" t="s">
        <v>1024</v>
      </c>
      <c r="D36" s="398" t="s">
        <v>711</v>
      </c>
      <c r="E36" s="490">
        <v>0.3</v>
      </c>
      <c r="F36" s="491" t="s">
        <v>522</v>
      </c>
      <c r="G36" s="400">
        <v>9.7999999999999997E-3</v>
      </c>
      <c r="H36" s="728">
        <v>0.43</v>
      </c>
      <c r="I36" s="400">
        <v>2E-3</v>
      </c>
      <c r="J36" s="728">
        <v>0</v>
      </c>
      <c r="K36" s="809">
        <v>0</v>
      </c>
      <c r="M36"/>
    </row>
    <row r="37" spans="1:13" ht="14.45" customHeight="1">
      <c r="A37" s="489" t="s">
        <v>1050</v>
      </c>
      <c r="B37" s="456" t="s">
        <v>1535</v>
      </c>
      <c r="C37" s="398" t="s">
        <v>1022</v>
      </c>
      <c r="D37" s="398" t="s">
        <v>711</v>
      </c>
      <c r="E37" s="490">
        <v>0.3</v>
      </c>
      <c r="F37" s="491" t="s">
        <v>522</v>
      </c>
      <c r="G37" s="400">
        <v>5.5000000000000005E-3</v>
      </c>
      <c r="H37" s="728">
        <v>0</v>
      </c>
      <c r="I37" s="400">
        <v>1.8E-3</v>
      </c>
      <c r="J37" s="728">
        <v>0.03</v>
      </c>
      <c r="K37" s="809">
        <v>0.1</v>
      </c>
      <c r="M37"/>
    </row>
    <row r="38" spans="1:13" ht="14.45" customHeight="1" thickBot="1">
      <c r="A38" s="489" t="s">
        <v>1042</v>
      </c>
      <c r="B38" s="456" t="s">
        <v>1154</v>
      </c>
      <c r="C38" s="398" t="s">
        <v>1024</v>
      </c>
      <c r="D38" s="398" t="s">
        <v>711</v>
      </c>
      <c r="E38" s="490">
        <v>1</v>
      </c>
      <c r="F38" s="491" t="s">
        <v>522</v>
      </c>
      <c r="G38" s="400">
        <v>1.5E-3</v>
      </c>
      <c r="H38" s="728">
        <v>0</v>
      </c>
      <c r="I38" s="400">
        <v>0</v>
      </c>
      <c r="J38" s="728">
        <v>0</v>
      </c>
      <c r="K38" s="809">
        <v>0</v>
      </c>
      <c r="M38"/>
    </row>
    <row r="39" spans="1:13" ht="14.45" customHeight="1" thickBot="1">
      <c r="A39" s="497"/>
      <c r="B39" s="440" t="s">
        <v>121</v>
      </c>
      <c r="C39" s="439"/>
      <c r="D39" s="439"/>
      <c r="E39" s="498"/>
      <c r="F39" s="498"/>
      <c r="G39" s="349"/>
      <c r="H39" s="729"/>
      <c r="I39" s="349"/>
      <c r="J39" s="733"/>
      <c r="K39" s="810"/>
      <c r="M39"/>
    </row>
    <row r="40" spans="1:13" ht="14.45" customHeight="1">
      <c r="A40" s="388" t="s">
        <v>1198</v>
      </c>
      <c r="B40" s="389" t="s">
        <v>1536</v>
      </c>
      <c r="C40" s="420" t="s">
        <v>1022</v>
      </c>
      <c r="D40" s="420" t="s">
        <v>711</v>
      </c>
      <c r="E40" s="492">
        <v>0.3</v>
      </c>
      <c r="F40" s="493" t="s">
        <v>522</v>
      </c>
      <c r="G40" s="400">
        <v>3.2000000000000002E-3</v>
      </c>
      <c r="H40" s="728">
        <v>0</v>
      </c>
      <c r="I40" s="400">
        <v>1E-3</v>
      </c>
      <c r="J40" s="728">
        <v>0</v>
      </c>
      <c r="K40" s="809">
        <v>0</v>
      </c>
      <c r="M40"/>
    </row>
    <row r="41" spans="1:13" ht="14.45" customHeight="1">
      <c r="A41" s="499" t="s">
        <v>1052</v>
      </c>
      <c r="B41" s="389" t="s">
        <v>1602</v>
      </c>
      <c r="C41" s="420" t="s">
        <v>1022</v>
      </c>
      <c r="D41" s="420" t="s">
        <v>711</v>
      </c>
      <c r="E41" s="492">
        <v>0.3</v>
      </c>
      <c r="F41" s="493" t="s">
        <v>522</v>
      </c>
      <c r="G41" s="400">
        <v>8.199999999999999E-3</v>
      </c>
      <c r="H41" s="728">
        <v>0</v>
      </c>
      <c r="I41" s="400">
        <v>2E-3</v>
      </c>
      <c r="J41" s="728">
        <v>0</v>
      </c>
      <c r="K41" s="809">
        <v>0.01</v>
      </c>
      <c r="M41"/>
    </row>
    <row r="42" spans="1:13" ht="14.45" customHeight="1">
      <c r="A42" s="388" t="s">
        <v>1195</v>
      </c>
      <c r="B42" s="389" t="s">
        <v>1537</v>
      </c>
      <c r="C42" s="420" t="s">
        <v>1022</v>
      </c>
      <c r="D42" s="420" t="s">
        <v>711</v>
      </c>
      <c r="E42" s="492">
        <v>0.3</v>
      </c>
      <c r="F42" s="493" t="s">
        <v>522</v>
      </c>
      <c r="G42" s="647">
        <v>8.8000000000000005E-3</v>
      </c>
      <c r="H42" s="728">
        <v>0</v>
      </c>
      <c r="I42" s="647">
        <v>4.0000000000000001E-3</v>
      </c>
      <c r="J42" s="728">
        <v>0</v>
      </c>
      <c r="K42" s="809">
        <v>7.0000000000000007E-2</v>
      </c>
      <c r="M42"/>
    </row>
    <row r="43" spans="1:13" ht="14.45" customHeight="1">
      <c r="A43" s="388" t="s">
        <v>1196</v>
      </c>
      <c r="B43" s="389" t="s">
        <v>1538</v>
      </c>
      <c r="C43" s="420" t="s">
        <v>1022</v>
      </c>
      <c r="D43" s="420" t="s">
        <v>711</v>
      </c>
      <c r="E43" s="492">
        <v>0.3</v>
      </c>
      <c r="F43" s="493" t="s">
        <v>522</v>
      </c>
      <c r="G43" s="647">
        <v>5.5000000000000005E-3</v>
      </c>
      <c r="H43" s="728">
        <v>0</v>
      </c>
      <c r="I43" s="647">
        <v>4.0000000000000001E-3</v>
      </c>
      <c r="J43" s="728">
        <v>0</v>
      </c>
      <c r="K43" s="809">
        <v>7.0000000000000007E-2</v>
      </c>
      <c r="M43"/>
    </row>
    <row r="44" spans="1:13" ht="14.45" customHeight="1">
      <c r="A44" s="388" t="s">
        <v>1199</v>
      </c>
      <c r="B44" s="390" t="s">
        <v>1539</v>
      </c>
      <c r="C44" s="420" t="s">
        <v>1022</v>
      </c>
      <c r="D44" s="420" t="s">
        <v>711</v>
      </c>
      <c r="E44" s="492">
        <v>0.3</v>
      </c>
      <c r="F44" s="493" t="s">
        <v>522</v>
      </c>
      <c r="G44" s="647">
        <v>8.3999999999999995E-3</v>
      </c>
      <c r="H44" s="728">
        <v>0</v>
      </c>
      <c r="I44" s="647">
        <v>2.5999999999999999E-3</v>
      </c>
      <c r="J44" s="728">
        <v>0</v>
      </c>
      <c r="K44" s="809">
        <v>0.03</v>
      </c>
      <c r="M44"/>
    </row>
    <row r="45" spans="1:13" ht="14.45" customHeight="1">
      <c r="A45" s="726" t="s">
        <v>1053</v>
      </c>
      <c r="B45" s="385" t="s">
        <v>1632</v>
      </c>
      <c r="C45" s="420" t="s">
        <v>1024</v>
      </c>
      <c r="D45" s="420" t="s">
        <v>530</v>
      </c>
      <c r="E45" s="492">
        <v>0.3</v>
      </c>
      <c r="F45" s="493" t="s">
        <v>522</v>
      </c>
      <c r="G45" s="647">
        <v>6.1999999999999998E-3</v>
      </c>
      <c r="H45" s="728">
        <v>0</v>
      </c>
      <c r="I45" s="647">
        <v>4.0000000000000001E-3</v>
      </c>
      <c r="J45" s="728">
        <v>0</v>
      </c>
      <c r="K45" s="809">
        <v>0.04</v>
      </c>
      <c r="M45"/>
    </row>
    <row r="46" spans="1:13" ht="14.45" customHeight="1">
      <c r="A46" s="494" t="s">
        <v>1054</v>
      </c>
      <c r="B46" s="385" t="s">
        <v>1629</v>
      </c>
      <c r="C46" s="420" t="s">
        <v>1022</v>
      </c>
      <c r="D46" s="420" t="s">
        <v>530</v>
      </c>
      <c r="E46" s="492">
        <v>0.3</v>
      </c>
      <c r="F46" s="493" t="s">
        <v>522</v>
      </c>
      <c r="G46" s="647">
        <v>7.3000000000000001E-3</v>
      </c>
      <c r="H46" s="728">
        <v>0</v>
      </c>
      <c r="I46" s="647">
        <v>2.0999999999999999E-3</v>
      </c>
      <c r="J46" s="728">
        <v>0.01</v>
      </c>
      <c r="K46" s="809">
        <v>0.04</v>
      </c>
      <c r="M46"/>
    </row>
    <row r="47" spans="1:13" ht="14.45" customHeight="1" thickBot="1">
      <c r="A47" s="384" t="s">
        <v>1197</v>
      </c>
      <c r="B47" s="385" t="s">
        <v>1558</v>
      </c>
      <c r="C47" s="420" t="s">
        <v>1022</v>
      </c>
      <c r="D47" s="420" t="s">
        <v>711</v>
      </c>
      <c r="E47" s="492">
        <v>0.3</v>
      </c>
      <c r="F47" s="493" t="s">
        <v>522</v>
      </c>
      <c r="G47" s="400">
        <v>6.5000000000000006E-3</v>
      </c>
      <c r="H47" s="728">
        <v>0</v>
      </c>
      <c r="I47" s="400">
        <v>5.0000000000000001E-3</v>
      </c>
      <c r="J47" s="728">
        <v>0</v>
      </c>
      <c r="K47" s="809">
        <v>7.0000000000000007E-2</v>
      </c>
      <c r="M47"/>
    </row>
    <row r="48" spans="1:13" ht="14.45" customHeight="1" thickBot="1">
      <c r="A48" s="497"/>
      <c r="B48" s="440" t="s">
        <v>52</v>
      </c>
      <c r="C48" s="439"/>
      <c r="D48" s="439"/>
      <c r="E48" s="498"/>
      <c r="F48" s="498"/>
      <c r="G48" s="349"/>
      <c r="H48" s="729"/>
      <c r="I48" s="349"/>
      <c r="J48" s="733"/>
      <c r="K48" s="810"/>
      <c r="M48"/>
    </row>
    <row r="49" spans="1:13" ht="14.45" customHeight="1">
      <c r="A49" s="384" t="s">
        <v>1200</v>
      </c>
      <c r="B49" s="385" t="s">
        <v>1607</v>
      </c>
      <c r="C49" s="420" t="s">
        <v>1022</v>
      </c>
      <c r="D49" s="420" t="s">
        <v>711</v>
      </c>
      <c r="E49" s="492">
        <v>0.3</v>
      </c>
      <c r="F49" s="493" t="s">
        <v>522</v>
      </c>
      <c r="G49" s="400">
        <v>1.1000000000000001E-2</v>
      </c>
      <c r="H49" s="728">
        <v>0</v>
      </c>
      <c r="I49" s="400">
        <v>6.0000000000000001E-3</v>
      </c>
      <c r="J49" s="728">
        <v>0</v>
      </c>
      <c r="K49" s="809">
        <v>0.16</v>
      </c>
      <c r="M49"/>
    </row>
    <row r="50" spans="1:13" ht="14.45" customHeight="1" thickBot="1">
      <c r="A50" s="502" t="s">
        <v>1055</v>
      </c>
      <c r="B50" s="383" t="s">
        <v>1540</v>
      </c>
      <c r="C50" s="398" t="s">
        <v>1022</v>
      </c>
      <c r="D50" s="398" t="s">
        <v>711</v>
      </c>
      <c r="E50" s="490">
        <v>0.3</v>
      </c>
      <c r="F50" s="491" t="s">
        <v>522</v>
      </c>
      <c r="G50" s="400">
        <v>0.01</v>
      </c>
      <c r="H50" s="728">
        <v>0</v>
      </c>
      <c r="I50" s="400">
        <v>3.4999999999999996E-3</v>
      </c>
      <c r="J50" s="728">
        <v>0.04</v>
      </c>
      <c r="K50" s="809">
        <v>0.12</v>
      </c>
      <c r="M50"/>
    </row>
    <row r="51" spans="1:13" ht="14.45" customHeight="1" thickBot="1">
      <c r="A51" s="497"/>
      <c r="B51" s="440" t="s">
        <v>128</v>
      </c>
      <c r="C51" s="439"/>
      <c r="D51" s="439"/>
      <c r="E51" s="498"/>
      <c r="F51" s="498"/>
      <c r="G51" s="349"/>
      <c r="H51" s="729"/>
      <c r="I51" s="349"/>
      <c r="J51" s="733"/>
      <c r="K51" s="810"/>
      <c r="M51"/>
    </row>
    <row r="52" spans="1:13" ht="14.45" customHeight="1">
      <c r="A52" s="496" t="s">
        <v>1057</v>
      </c>
      <c r="B52" s="385" t="s">
        <v>1058</v>
      </c>
      <c r="C52" s="398" t="s">
        <v>1024</v>
      </c>
      <c r="D52" s="398" t="s">
        <v>711</v>
      </c>
      <c r="E52" s="490">
        <v>0.3</v>
      </c>
      <c r="F52" s="491" t="s">
        <v>522</v>
      </c>
      <c r="G52" s="400">
        <v>9.0000000000000011E-3</v>
      </c>
      <c r="H52" s="728">
        <v>0</v>
      </c>
      <c r="I52" s="400">
        <v>4.0000000000000001E-3</v>
      </c>
      <c r="J52" s="728">
        <v>7.0000000000000007E-2</v>
      </c>
      <c r="K52" s="809">
        <v>0.12</v>
      </c>
      <c r="M52"/>
    </row>
    <row r="53" spans="1:13" ht="14.45" customHeight="1">
      <c r="A53" s="494" t="s">
        <v>1059</v>
      </c>
      <c r="B53" s="385" t="s">
        <v>1060</v>
      </c>
      <c r="C53" s="420" t="s">
        <v>1024</v>
      </c>
      <c r="D53" s="420" t="s">
        <v>711</v>
      </c>
      <c r="E53" s="492">
        <v>0.3</v>
      </c>
      <c r="F53" s="493" t="s">
        <v>522</v>
      </c>
      <c r="G53" s="400">
        <v>2.8999999999999998E-3</v>
      </c>
      <c r="H53" s="728">
        <v>0</v>
      </c>
      <c r="I53" s="400">
        <v>3.0000000000000001E-3</v>
      </c>
      <c r="J53" s="728">
        <v>0.01</v>
      </c>
      <c r="K53" s="809">
        <v>7.0000000000000007E-2</v>
      </c>
      <c r="M53"/>
    </row>
    <row r="54" spans="1:13" ht="14.45" customHeight="1">
      <c r="A54" s="495" t="s">
        <v>1062</v>
      </c>
      <c r="B54" s="385" t="s">
        <v>1606</v>
      </c>
      <c r="C54" s="420" t="s">
        <v>1024</v>
      </c>
      <c r="D54" s="420" t="s">
        <v>711</v>
      </c>
      <c r="E54" s="492">
        <v>0.3</v>
      </c>
      <c r="F54" s="493" t="s">
        <v>522</v>
      </c>
      <c r="G54" s="400">
        <v>2.8000000000000004E-3</v>
      </c>
      <c r="H54" s="728">
        <v>0</v>
      </c>
      <c r="I54" s="400">
        <v>1.6000000000000001E-3</v>
      </c>
      <c r="J54" s="728">
        <v>0</v>
      </c>
      <c r="K54" s="809">
        <v>0.01</v>
      </c>
      <c r="M54"/>
    </row>
    <row r="55" spans="1:13" ht="14.45" customHeight="1">
      <c r="A55" s="495" t="s">
        <v>1175</v>
      </c>
      <c r="B55" s="385" t="s">
        <v>1603</v>
      </c>
      <c r="C55" s="420" t="s">
        <v>1022</v>
      </c>
      <c r="D55" s="420" t="s">
        <v>711</v>
      </c>
      <c r="E55" s="492">
        <v>0.3</v>
      </c>
      <c r="F55" s="493" t="s">
        <v>522</v>
      </c>
      <c r="G55" s="400">
        <v>9.5999999999999992E-3</v>
      </c>
      <c r="H55" s="728">
        <v>0</v>
      </c>
      <c r="I55" s="400">
        <v>2E-3</v>
      </c>
      <c r="J55" s="728">
        <v>0.02</v>
      </c>
      <c r="K55" s="809">
        <v>0.04</v>
      </c>
      <c r="M55"/>
    </row>
    <row r="56" spans="1:13" ht="14.45" customHeight="1">
      <c r="A56" s="495" t="s">
        <v>1177</v>
      </c>
      <c r="B56" s="385" t="s">
        <v>1541</v>
      </c>
      <c r="C56" s="420" t="s">
        <v>1022</v>
      </c>
      <c r="D56" s="420" t="s">
        <v>711</v>
      </c>
      <c r="E56" s="492">
        <v>0.3</v>
      </c>
      <c r="F56" s="493" t="s">
        <v>522</v>
      </c>
      <c r="G56" s="400" t="e">
        <v>#N/A</v>
      </c>
      <c r="H56" s="728" t="e">
        <v>#N/A</v>
      </c>
      <c r="I56" s="400" t="e">
        <v>#N/A</v>
      </c>
      <c r="J56" s="728" t="e">
        <v>#N/A</v>
      </c>
      <c r="K56" s="809" t="e">
        <v>#N/A</v>
      </c>
      <c r="M56"/>
    </row>
    <row r="57" spans="1:13" ht="14.45" customHeight="1">
      <c r="A57" s="495" t="s">
        <v>1067</v>
      </c>
      <c r="B57" s="385" t="s">
        <v>1630</v>
      </c>
      <c r="C57" s="420" t="s">
        <v>1022</v>
      </c>
      <c r="D57" s="420" t="s">
        <v>530</v>
      </c>
      <c r="E57" s="492">
        <v>0.3</v>
      </c>
      <c r="F57" s="493" t="s">
        <v>522</v>
      </c>
      <c r="G57" s="647">
        <v>7.3000000000000001E-3</v>
      </c>
      <c r="H57" s="728">
        <v>0</v>
      </c>
      <c r="I57" s="647">
        <v>3.8E-3</v>
      </c>
      <c r="J57" s="728">
        <v>0.09</v>
      </c>
      <c r="K57" s="809">
        <v>0.1</v>
      </c>
      <c r="M57"/>
    </row>
    <row r="58" spans="1:13" ht="14.45" customHeight="1">
      <c r="A58" s="494" t="s">
        <v>1068</v>
      </c>
      <c r="B58" s="385" t="s">
        <v>1069</v>
      </c>
      <c r="C58" s="420" t="s">
        <v>1024</v>
      </c>
      <c r="D58" s="420" t="s">
        <v>711</v>
      </c>
      <c r="E58" s="492">
        <v>0.3</v>
      </c>
      <c r="F58" s="493" t="s">
        <v>522</v>
      </c>
      <c r="G58" s="400">
        <v>7.9000000000000008E-3</v>
      </c>
      <c r="H58" s="728">
        <v>0</v>
      </c>
      <c r="I58" s="400">
        <v>4.4000000000000003E-3</v>
      </c>
      <c r="J58" s="728">
        <v>0</v>
      </c>
      <c r="K58" s="809">
        <v>7.0000000000000007E-2</v>
      </c>
      <c r="M58"/>
    </row>
    <row r="59" spans="1:13" ht="14.45" customHeight="1">
      <c r="A59" s="495" t="s">
        <v>1070</v>
      </c>
      <c r="B59" s="385" t="s">
        <v>1071</v>
      </c>
      <c r="C59" s="420" t="s">
        <v>1024</v>
      </c>
      <c r="D59" s="420" t="s">
        <v>711</v>
      </c>
      <c r="E59" s="492">
        <v>0.3</v>
      </c>
      <c r="F59" s="493" t="s">
        <v>522</v>
      </c>
      <c r="G59" s="400">
        <v>9.0000000000000011E-3</v>
      </c>
      <c r="H59" s="728">
        <v>0</v>
      </c>
      <c r="I59" s="400">
        <v>6.0000000000000001E-3</v>
      </c>
      <c r="J59" s="728">
        <v>0</v>
      </c>
      <c r="K59" s="809">
        <v>0.12</v>
      </c>
      <c r="M59"/>
    </row>
    <row r="60" spans="1:13" ht="14.45" customHeight="1">
      <c r="A60" s="494" t="s">
        <v>1072</v>
      </c>
      <c r="B60" s="385" t="s">
        <v>1073</v>
      </c>
      <c r="C60" s="420" t="s">
        <v>1024</v>
      </c>
      <c r="D60" s="420" t="s">
        <v>711</v>
      </c>
      <c r="E60" s="492">
        <v>0.3</v>
      </c>
      <c r="F60" s="493" t="s">
        <v>522</v>
      </c>
      <c r="G60" s="400">
        <v>8.0000000000000002E-3</v>
      </c>
      <c r="H60" s="728">
        <v>0</v>
      </c>
      <c r="I60" s="400">
        <v>5.0000000000000001E-3</v>
      </c>
      <c r="J60" s="728">
        <v>0.03</v>
      </c>
      <c r="K60" s="809">
        <v>0.08</v>
      </c>
      <c r="M60"/>
    </row>
    <row r="61" spans="1:13" ht="14.45" customHeight="1" thickBot="1">
      <c r="A61" s="495" t="s">
        <v>1176</v>
      </c>
      <c r="B61" s="385" t="s">
        <v>1542</v>
      </c>
      <c r="C61" s="420" t="s">
        <v>1022</v>
      </c>
      <c r="D61" s="420" t="s">
        <v>711</v>
      </c>
      <c r="E61" s="492">
        <v>0.3</v>
      </c>
      <c r="F61" s="493" t="s">
        <v>522</v>
      </c>
      <c r="G61" s="400">
        <v>9.7000000000000003E-3</v>
      </c>
      <c r="H61" s="728">
        <v>0</v>
      </c>
      <c r="I61" s="400">
        <v>3.0000000000000001E-3</v>
      </c>
      <c r="J61" s="728">
        <v>0</v>
      </c>
      <c r="K61" s="809">
        <v>7.0000000000000007E-2</v>
      </c>
      <c r="M61"/>
    </row>
    <row r="62" spans="1:13" ht="14.45" customHeight="1" thickBot="1">
      <c r="A62" s="500"/>
      <c r="B62" s="470" t="s">
        <v>1178</v>
      </c>
      <c r="C62" s="469"/>
      <c r="D62" s="469"/>
      <c r="E62" s="501"/>
      <c r="F62" s="501"/>
      <c r="G62" s="350"/>
      <c r="H62" s="732"/>
      <c r="I62" s="350"/>
      <c r="J62" s="732"/>
      <c r="K62" s="811"/>
      <c r="M62"/>
    </row>
    <row r="63" spans="1:13" ht="14.45" customHeight="1">
      <c r="A63" s="832" t="s">
        <v>1061</v>
      </c>
      <c r="B63" s="385" t="s">
        <v>1604</v>
      </c>
      <c r="C63" s="420" t="s">
        <v>1024</v>
      </c>
      <c r="D63" s="420" t="s">
        <v>711</v>
      </c>
      <c r="E63" s="492">
        <v>0.3</v>
      </c>
      <c r="F63" s="493" t="s">
        <v>522</v>
      </c>
      <c r="G63" s="400">
        <v>9.7000000000000003E-3</v>
      </c>
      <c r="H63" s="728">
        <v>0</v>
      </c>
      <c r="I63" s="400">
        <v>3.0000000000000001E-3</v>
      </c>
      <c r="J63" s="728">
        <v>7.0000000000000007E-2</v>
      </c>
      <c r="K63" s="809">
        <v>0.11</v>
      </c>
      <c r="M63"/>
    </row>
    <row r="64" spans="1:13" ht="14.45" customHeight="1">
      <c r="A64" s="494" t="s">
        <v>1063</v>
      </c>
      <c r="B64" s="385" t="s">
        <v>1064</v>
      </c>
      <c r="C64" s="420" t="s">
        <v>1024</v>
      </c>
      <c r="D64" s="420" t="s">
        <v>711</v>
      </c>
      <c r="E64" s="492">
        <v>0.3</v>
      </c>
      <c r="F64" s="493" t="s">
        <v>522</v>
      </c>
      <c r="G64" s="400">
        <v>9.8999999999999991E-3</v>
      </c>
      <c r="H64" s="728">
        <v>0</v>
      </c>
      <c r="I64" s="400">
        <v>5.0000000000000001E-3</v>
      </c>
      <c r="J64" s="728">
        <v>0.08</v>
      </c>
      <c r="K64" s="809">
        <v>0.18</v>
      </c>
      <c r="M64"/>
    </row>
    <row r="65" spans="1:13" ht="14.45" customHeight="1">
      <c r="A65" s="495" t="s">
        <v>1065</v>
      </c>
      <c r="B65" s="385" t="s">
        <v>1066</v>
      </c>
      <c r="C65" s="420" t="s">
        <v>1024</v>
      </c>
      <c r="D65" s="420" t="s">
        <v>711</v>
      </c>
      <c r="E65" s="492">
        <v>0.3</v>
      </c>
      <c r="F65" s="493" t="s">
        <v>522</v>
      </c>
      <c r="G65" s="400">
        <v>8.0000000000000002E-3</v>
      </c>
      <c r="H65" s="728">
        <v>0</v>
      </c>
      <c r="I65" s="400">
        <v>3.8E-3</v>
      </c>
      <c r="J65" s="728">
        <v>0.06</v>
      </c>
      <c r="K65" s="809">
        <v>0.08</v>
      </c>
      <c r="M65"/>
    </row>
    <row r="66" spans="1:13" ht="14.45" customHeight="1" thickBot="1">
      <c r="A66" s="382" t="s">
        <v>1179</v>
      </c>
      <c r="B66" s="383" t="s">
        <v>1543</v>
      </c>
      <c r="C66" s="420" t="s">
        <v>1022</v>
      </c>
      <c r="D66" s="420" t="s">
        <v>530</v>
      </c>
      <c r="E66" s="492">
        <v>0.3</v>
      </c>
      <c r="F66" s="493" t="s">
        <v>522</v>
      </c>
      <c r="G66" s="647">
        <v>1.24E-2</v>
      </c>
      <c r="H66" s="728">
        <v>0</v>
      </c>
      <c r="I66" s="647">
        <v>2E-3</v>
      </c>
      <c r="J66" s="728">
        <v>0.09</v>
      </c>
      <c r="K66" s="809">
        <v>0.1</v>
      </c>
      <c r="M66"/>
    </row>
    <row r="67" spans="1:13" ht="14.45" customHeight="1" thickBot="1">
      <c r="A67" s="500"/>
      <c r="B67" s="470" t="s">
        <v>1524</v>
      </c>
      <c r="C67" s="469"/>
      <c r="D67" s="469"/>
      <c r="E67" s="501"/>
      <c r="F67" s="501"/>
      <c r="G67" s="350"/>
      <c r="H67" s="732"/>
      <c r="I67" s="350"/>
      <c r="J67" s="732"/>
      <c r="K67" s="811"/>
      <c r="M67"/>
    </row>
    <row r="68" spans="1:13" ht="14.45" customHeight="1" thickBot="1">
      <c r="A68" s="754" t="s">
        <v>1525</v>
      </c>
      <c r="B68" s="387" t="s">
        <v>1544</v>
      </c>
      <c r="C68" s="420" t="s">
        <v>1022</v>
      </c>
      <c r="D68" s="420" t="s">
        <v>711</v>
      </c>
      <c r="E68" s="492">
        <v>0.3</v>
      </c>
      <c r="F68" s="493" t="s">
        <v>522</v>
      </c>
      <c r="G68" s="400">
        <v>1.0200000000000001E-2</v>
      </c>
      <c r="H68" s="728">
        <v>0</v>
      </c>
      <c r="I68" s="400">
        <v>2E-3</v>
      </c>
      <c r="J68" s="728">
        <v>0.11</v>
      </c>
      <c r="K68" s="809">
        <v>0.14000000000000001</v>
      </c>
      <c r="M68"/>
    </row>
    <row r="69" spans="1:13" ht="14.45" customHeight="1" thickBot="1">
      <c r="A69" s="500"/>
      <c r="B69" s="470" t="s">
        <v>178</v>
      </c>
      <c r="C69" s="469"/>
      <c r="D69" s="469"/>
      <c r="E69" s="501"/>
      <c r="F69" s="501"/>
      <c r="G69" s="350"/>
      <c r="H69" s="732"/>
      <c r="I69" s="350"/>
      <c r="J69" s="732"/>
      <c r="K69" s="811"/>
      <c r="M69"/>
    </row>
    <row r="70" spans="1:13" ht="14.45" customHeight="1">
      <c r="A70" s="384" t="s">
        <v>1188</v>
      </c>
      <c r="B70" s="385" t="s">
        <v>1545</v>
      </c>
      <c r="C70" s="420" t="s">
        <v>1022</v>
      </c>
      <c r="D70" s="420" t="s">
        <v>711</v>
      </c>
      <c r="E70" s="492">
        <v>0.3</v>
      </c>
      <c r="F70" s="493" t="s">
        <v>522</v>
      </c>
      <c r="G70" s="400">
        <v>1.01E-2</v>
      </c>
      <c r="H70" s="728">
        <v>0</v>
      </c>
      <c r="I70" s="400">
        <v>2E-3</v>
      </c>
      <c r="J70" s="728">
        <v>7.0000000000000007E-2</v>
      </c>
      <c r="K70" s="809">
        <v>0.08</v>
      </c>
      <c r="M70"/>
    </row>
    <row r="71" spans="1:13" ht="14.45" customHeight="1">
      <c r="A71" s="420" t="s">
        <v>1074</v>
      </c>
      <c r="B71" s="385" t="s">
        <v>1546</v>
      </c>
      <c r="C71" s="420" t="s">
        <v>1022</v>
      </c>
      <c r="D71" s="420" t="s">
        <v>711</v>
      </c>
      <c r="E71" s="503">
        <v>0.3</v>
      </c>
      <c r="F71" s="504" t="s">
        <v>522</v>
      </c>
      <c r="G71" s="400">
        <v>5.3E-3</v>
      </c>
      <c r="H71" s="728">
        <v>0</v>
      </c>
      <c r="I71" s="400">
        <v>3.5999999999999999E-3</v>
      </c>
      <c r="J71" s="728">
        <v>0.1</v>
      </c>
      <c r="K71" s="809">
        <v>0.17</v>
      </c>
      <c r="M71"/>
    </row>
    <row r="72" spans="1:13" ht="14.45" customHeight="1">
      <c r="A72" s="386" t="s">
        <v>1187</v>
      </c>
      <c r="B72" s="385" t="s">
        <v>1567</v>
      </c>
      <c r="C72" s="420" t="s">
        <v>1022</v>
      </c>
      <c r="D72" s="420" t="s">
        <v>530</v>
      </c>
      <c r="E72" s="503">
        <v>0.3</v>
      </c>
      <c r="F72" s="504" t="s">
        <v>522</v>
      </c>
      <c r="G72" s="647">
        <v>8.5000000000000006E-3</v>
      </c>
      <c r="H72" s="728">
        <v>0</v>
      </c>
      <c r="I72" s="647">
        <v>2.5000000000000001E-3</v>
      </c>
      <c r="J72" s="728">
        <v>0.03</v>
      </c>
      <c r="K72" s="809">
        <v>7.0000000000000007E-2</v>
      </c>
      <c r="M72"/>
    </row>
    <row r="73" spans="1:13" ht="14.45" customHeight="1">
      <c r="A73" s="386" t="s">
        <v>1185</v>
      </c>
      <c r="B73" s="385" t="s">
        <v>1568</v>
      </c>
      <c r="C73" s="420" t="s">
        <v>1022</v>
      </c>
      <c r="D73" s="420" t="s">
        <v>711</v>
      </c>
      <c r="E73" s="503">
        <v>0.3</v>
      </c>
      <c r="F73" s="504" t="s">
        <v>522</v>
      </c>
      <c r="G73" s="400">
        <v>9.0000000000000011E-3</v>
      </c>
      <c r="H73" s="728">
        <v>0</v>
      </c>
      <c r="I73" s="400">
        <v>2.5000000000000001E-3</v>
      </c>
      <c r="J73" s="728">
        <v>0.18</v>
      </c>
      <c r="K73" s="809">
        <v>0.21</v>
      </c>
      <c r="M73"/>
    </row>
    <row r="74" spans="1:13" ht="14.45" customHeight="1">
      <c r="A74" s="495" t="s">
        <v>1076</v>
      </c>
      <c r="B74" s="385" t="s">
        <v>1077</v>
      </c>
      <c r="C74" s="420" t="s">
        <v>1024</v>
      </c>
      <c r="D74" s="420" t="s">
        <v>711</v>
      </c>
      <c r="E74" s="492">
        <v>0.3</v>
      </c>
      <c r="F74" s="493" t="s">
        <v>522</v>
      </c>
      <c r="G74" s="400">
        <v>2.0999999999999998E-2</v>
      </c>
      <c r="H74" s="728">
        <v>1.01</v>
      </c>
      <c r="I74" s="400">
        <v>5.0000000000000001E-3</v>
      </c>
      <c r="J74" s="728">
        <v>0</v>
      </c>
      <c r="K74" s="809">
        <v>0.06</v>
      </c>
      <c r="M74"/>
    </row>
    <row r="75" spans="1:13" ht="14.45" customHeight="1">
      <c r="A75" s="494" t="s">
        <v>1078</v>
      </c>
      <c r="B75" s="385" t="s">
        <v>1547</v>
      </c>
      <c r="C75" s="420" t="s">
        <v>1022</v>
      </c>
      <c r="D75" s="420" t="s">
        <v>711</v>
      </c>
      <c r="E75" s="492">
        <v>0.3</v>
      </c>
      <c r="F75" s="493" t="s">
        <v>522</v>
      </c>
      <c r="G75" s="400">
        <v>1.8E-3</v>
      </c>
      <c r="H75" s="728">
        <v>0</v>
      </c>
      <c r="I75" s="400">
        <v>1.1000000000000001E-3</v>
      </c>
      <c r="J75" s="728">
        <v>0</v>
      </c>
      <c r="K75" s="809">
        <v>0.01</v>
      </c>
      <c r="M75"/>
    </row>
    <row r="76" spans="1:13" ht="14.45" customHeight="1" thickBot="1">
      <c r="A76" s="384" t="s">
        <v>1189</v>
      </c>
      <c r="B76" s="385" t="s">
        <v>1548</v>
      </c>
      <c r="C76" s="420" t="s">
        <v>1022</v>
      </c>
      <c r="D76" s="420" t="s">
        <v>711</v>
      </c>
      <c r="E76" s="492">
        <v>0.3</v>
      </c>
      <c r="F76" s="493" t="s">
        <v>522</v>
      </c>
      <c r="G76" s="400">
        <v>0.01</v>
      </c>
      <c r="H76" s="728">
        <v>0</v>
      </c>
      <c r="I76" s="400">
        <v>5.0000000000000001E-3</v>
      </c>
      <c r="J76" s="728">
        <v>0</v>
      </c>
      <c r="K76" s="809">
        <v>0.03</v>
      </c>
      <c r="M76"/>
    </row>
    <row r="77" spans="1:13" ht="14.45" customHeight="1" thickBot="1">
      <c r="A77" s="500"/>
      <c r="B77" s="470" t="s">
        <v>1190</v>
      </c>
      <c r="C77" s="469"/>
      <c r="D77" s="469"/>
      <c r="E77" s="501"/>
      <c r="F77" s="501"/>
      <c r="G77" s="350"/>
      <c r="H77" s="732"/>
      <c r="I77" s="350"/>
      <c r="J77" s="732"/>
      <c r="K77" s="811"/>
      <c r="M77"/>
    </row>
    <row r="78" spans="1:13" ht="14.45" customHeight="1" thickBot="1">
      <c r="A78" s="382" t="s">
        <v>1193</v>
      </c>
      <c r="B78" s="383" t="s">
        <v>1549</v>
      </c>
      <c r="C78" s="502" t="s">
        <v>1022</v>
      </c>
      <c r="D78" s="502" t="s">
        <v>711</v>
      </c>
      <c r="E78" s="503">
        <v>0.3</v>
      </c>
      <c r="F78" s="504" t="s">
        <v>522</v>
      </c>
      <c r="G78" s="400">
        <v>1.3600000000000001E-2</v>
      </c>
      <c r="H78" s="728">
        <v>0</v>
      </c>
      <c r="I78" s="400">
        <v>2E-3</v>
      </c>
      <c r="J78" s="728">
        <v>0.11</v>
      </c>
      <c r="K78" s="809">
        <v>0.15</v>
      </c>
      <c r="M78"/>
    </row>
    <row r="79" spans="1:13" ht="14.45" customHeight="1" thickBot="1">
      <c r="A79" s="500"/>
      <c r="B79" s="470" t="s">
        <v>167</v>
      </c>
      <c r="C79" s="469"/>
      <c r="D79" s="469"/>
      <c r="E79" s="501"/>
      <c r="F79" s="501"/>
      <c r="G79" s="350"/>
      <c r="H79" s="732"/>
      <c r="I79" s="350"/>
      <c r="J79" s="732"/>
      <c r="K79" s="811"/>
      <c r="M79"/>
    </row>
    <row r="80" spans="1:13" ht="14.45" customHeight="1">
      <c r="A80" s="494" t="s">
        <v>1174</v>
      </c>
      <c r="B80" s="385" t="s">
        <v>1550</v>
      </c>
      <c r="C80" s="420" t="s">
        <v>1022</v>
      </c>
      <c r="D80" s="420" t="s">
        <v>711</v>
      </c>
      <c r="E80" s="492">
        <v>0.2</v>
      </c>
      <c r="F80" s="493" t="s">
        <v>522</v>
      </c>
      <c r="G80" s="400">
        <v>1.38E-2</v>
      </c>
      <c r="H80" s="728">
        <v>0</v>
      </c>
      <c r="I80" s="400">
        <v>0</v>
      </c>
      <c r="J80" s="728">
        <v>0.11</v>
      </c>
      <c r="K80" s="809">
        <v>0.11</v>
      </c>
      <c r="M80"/>
    </row>
    <row r="81" spans="1:13" ht="6.95" customHeight="1">
      <c r="E81" s="351"/>
      <c r="F81" s="351"/>
      <c r="L81">
        <v>0</v>
      </c>
    </row>
    <row r="82" spans="1:13" ht="66.75" customHeight="1">
      <c r="A82" s="856" t="s">
        <v>1894</v>
      </c>
      <c r="B82" s="856"/>
      <c r="C82" s="856"/>
      <c r="D82" s="856"/>
      <c r="E82" s="856"/>
      <c r="F82" s="856"/>
      <c r="G82" s="856"/>
      <c r="H82" s="856"/>
      <c r="I82" s="856"/>
      <c r="J82" s="856"/>
      <c r="K82" s="856"/>
    </row>
    <row r="83" spans="1:13" s="758" customFormat="1" ht="15" customHeight="1">
      <c r="A83" s="855" t="s">
        <v>601</v>
      </c>
      <c r="B83" s="855"/>
      <c r="C83" s="855"/>
      <c r="D83" s="855"/>
      <c r="E83" s="855"/>
      <c r="F83" s="762"/>
      <c r="M83" s="763"/>
    </row>
    <row r="84" spans="1:13" s="758" customFormat="1" ht="15" customHeight="1">
      <c r="A84" s="855" t="s">
        <v>1357</v>
      </c>
      <c r="B84" s="855"/>
      <c r="C84" s="855"/>
      <c r="D84" s="855"/>
      <c r="E84" s="855"/>
      <c r="F84" s="855"/>
      <c r="G84" s="855"/>
      <c r="H84" s="855"/>
      <c r="I84" s="855"/>
      <c r="J84" s="855"/>
      <c r="K84" s="855"/>
      <c r="L84" s="855"/>
      <c r="M84" s="855"/>
    </row>
    <row r="85" spans="1:13" ht="14.25">
      <c r="A85" s="246" t="s">
        <v>1633</v>
      </c>
    </row>
    <row r="86" spans="1:13">
      <c r="A86" s="852" t="s">
        <v>1634</v>
      </c>
      <c r="B86" s="852"/>
      <c r="C86" s="852"/>
      <c r="D86" s="852"/>
      <c r="E86" s="852"/>
      <c r="F86" s="852"/>
      <c r="G86" s="852"/>
      <c r="H86" s="852"/>
      <c r="I86" s="852"/>
    </row>
    <row r="87" spans="1:13" s="758" customFormat="1" ht="15" customHeight="1">
      <c r="A87" s="852" t="s">
        <v>1527</v>
      </c>
      <c r="B87" s="855"/>
      <c r="C87" s="855"/>
      <c r="D87" s="855"/>
      <c r="E87" s="855"/>
      <c r="F87" s="855"/>
      <c r="G87" s="855"/>
      <c r="H87" s="855"/>
      <c r="I87" s="855"/>
      <c r="J87" s="855"/>
      <c r="K87" s="855"/>
      <c r="L87" s="855"/>
      <c r="M87" s="763"/>
    </row>
    <row r="88" spans="1:13" s="758" customFormat="1" ht="15" customHeight="1">
      <c r="A88" s="366" t="s">
        <v>1436</v>
      </c>
      <c r="M88" s="763"/>
    </row>
  </sheetData>
  <sheetProtection algorithmName="SHA-512" hashValue="tt4jAWdhpBef/0gcXhKI5N61FVrlNeOOAYcv2LJN6qdw6Jw6Iguq4F6C2r/ae8Rn8q4bHAm/mIpelZP2v43mpw==" saltValue="Lopf5214lZLnnTqev9aFDQ==" spinCount="100000" sheet="1" objects="1" scenarios="1"/>
  <sortState xmlns:xlrd2="http://schemas.microsoft.com/office/spreadsheetml/2017/richdata2" ref="A49:L50">
    <sortCondition ref="B49:B50"/>
  </sortState>
  <mergeCells count="6">
    <mergeCell ref="A86:I86"/>
    <mergeCell ref="A4:H4"/>
    <mergeCell ref="A83:E83"/>
    <mergeCell ref="A87:L87"/>
    <mergeCell ref="A84:M84"/>
    <mergeCell ref="A82:K8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B1:HF100"/>
  <sheetViews>
    <sheetView showGridLines="0" showRowColHeaders="0" tabSelected="1" topLeftCell="A2" zoomScaleNormal="100" workbookViewId="0">
      <selection activeCell="E28" sqref="E28"/>
    </sheetView>
  </sheetViews>
  <sheetFormatPr defaultColWidth="9.140625" defaultRowHeight="12.75"/>
  <cols>
    <col min="1" max="1" width="4.42578125" style="4" customWidth="1"/>
    <col min="2" max="2" width="24.140625" style="2" customWidth="1"/>
    <col min="3" max="3" width="16.5703125" style="4" customWidth="1"/>
    <col min="4" max="4" width="12.5703125" style="2" customWidth="1"/>
    <col min="5" max="5" width="28.42578125" style="2" customWidth="1"/>
    <col min="6" max="6" width="36.5703125" style="2" customWidth="1"/>
    <col min="7" max="95" width="9.140625" style="54"/>
    <col min="96" max="16384" width="9.140625" style="4"/>
  </cols>
  <sheetData>
    <row r="1" spans="2:214" ht="13.5" thickBot="1"/>
    <row r="2" spans="2:214" ht="18.75" customHeight="1">
      <c r="B2" s="151" t="str">
        <f>'Funds, SMAs &amp; Term Deposits'!A1</f>
        <v>GROW WRAP INVESTMENT MENU JULY 2025</v>
      </c>
      <c r="C2" s="152"/>
      <c r="D2" s="153"/>
      <c r="E2" s="153"/>
      <c r="F2" s="161"/>
    </row>
    <row r="3" spans="2:214" ht="21" customHeight="1">
      <c r="B3" s="154" t="s">
        <v>725</v>
      </c>
      <c r="C3" s="54"/>
      <c r="D3" s="12"/>
      <c r="E3" s="12"/>
      <c r="F3" s="162"/>
    </row>
    <row r="4" spans="2:214" ht="6.95" customHeight="1">
      <c r="B4" s="155"/>
      <c r="C4" s="54"/>
      <c r="D4" s="12"/>
      <c r="E4" s="12"/>
      <c r="F4" s="162"/>
    </row>
    <row r="5" spans="2:214" s="140" customFormat="1" ht="26.45" customHeight="1">
      <c r="B5" s="857" t="s">
        <v>726</v>
      </c>
      <c r="C5" s="858"/>
      <c r="D5" s="858"/>
      <c r="E5" s="645" t="s">
        <v>727</v>
      </c>
      <c r="F5" s="646" t="s">
        <v>731</v>
      </c>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row>
    <row r="6" spans="2:214" s="135" customFormat="1">
      <c r="B6" s="156" t="s">
        <v>730</v>
      </c>
      <c r="C6" s="70" t="s">
        <v>728</v>
      </c>
      <c r="D6" s="136" t="s">
        <v>729</v>
      </c>
      <c r="E6" s="136"/>
      <c r="F6" s="163"/>
      <c r="G6" s="158"/>
      <c r="H6" s="158"/>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138"/>
      <c r="GZ6" s="138"/>
      <c r="HA6" s="138"/>
      <c r="HB6" s="138"/>
      <c r="HC6" s="138"/>
      <c r="HD6" s="138"/>
      <c r="HE6" s="138"/>
      <c r="HF6" s="138"/>
    </row>
    <row r="7" spans="2:214" s="134" customFormat="1" ht="17.45" customHeight="1">
      <c r="B7" s="164" t="s">
        <v>1437</v>
      </c>
      <c r="C7" s="53" t="s">
        <v>1438</v>
      </c>
      <c r="D7" s="53">
        <v>232510</v>
      </c>
      <c r="E7" s="159" t="s">
        <v>735</v>
      </c>
      <c r="F7" s="165" t="s">
        <v>736</v>
      </c>
      <c r="G7" s="13"/>
      <c r="H7" s="13"/>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row>
    <row r="8" spans="2:214" ht="6" customHeight="1">
      <c r="B8" s="157"/>
      <c r="C8" s="54"/>
      <c r="D8" s="12"/>
      <c r="E8" s="12"/>
      <c r="F8" s="162"/>
    </row>
    <row r="9" spans="2:214" ht="52.5" customHeight="1">
      <c r="B9" s="859" t="s">
        <v>733</v>
      </c>
      <c r="C9" s="860"/>
      <c r="D9" s="860"/>
      <c r="E9" s="860"/>
      <c r="F9" s="861"/>
    </row>
    <row r="10" spans="2:214" s="54" customFormat="1">
      <c r="B10" s="862" t="s">
        <v>734</v>
      </c>
      <c r="C10" s="863"/>
      <c r="D10" s="863"/>
      <c r="E10" s="863"/>
      <c r="F10" s="864"/>
    </row>
    <row r="11" spans="2:214" s="54" customFormat="1" ht="26.25" customHeight="1" thickBot="1">
      <c r="B11" s="865" t="s">
        <v>732</v>
      </c>
      <c r="C11" s="866"/>
      <c r="D11" s="866"/>
      <c r="E11" s="866"/>
      <c r="F11" s="867"/>
    </row>
    <row r="12" spans="2:214" s="54" customFormat="1">
      <c r="B12" s="57"/>
      <c r="C12" s="160"/>
      <c r="D12" s="57"/>
      <c r="E12" s="57"/>
      <c r="F12" s="57"/>
    </row>
    <row r="13" spans="2:214" s="54" customFormat="1">
      <c r="B13" s="12"/>
      <c r="D13" s="12"/>
      <c r="E13" s="12"/>
      <c r="F13" s="12"/>
    </row>
    <row r="14" spans="2:214" s="54" customFormat="1">
      <c r="B14" s="12"/>
      <c r="D14" s="12"/>
      <c r="E14" s="12"/>
      <c r="F14" s="12"/>
    </row>
    <row r="15" spans="2:214" s="54" customFormat="1">
      <c r="B15" s="12"/>
      <c r="D15" s="12"/>
      <c r="E15" s="12"/>
      <c r="F15" s="12"/>
    </row>
    <row r="16" spans="2:214" s="54" customFormat="1">
      <c r="B16" s="12"/>
      <c r="D16" s="12"/>
      <c r="E16" s="12"/>
      <c r="F16" s="12"/>
    </row>
    <row r="17" spans="2:6" s="54" customFormat="1">
      <c r="B17" s="12"/>
      <c r="D17" s="12"/>
      <c r="E17" s="12"/>
      <c r="F17" s="12"/>
    </row>
    <row r="18" spans="2:6" s="54" customFormat="1">
      <c r="B18" s="12"/>
      <c r="D18" s="12"/>
      <c r="E18" s="12"/>
      <c r="F18" s="12"/>
    </row>
    <row r="19" spans="2:6" s="54" customFormat="1">
      <c r="B19" s="12"/>
      <c r="D19" s="12"/>
      <c r="E19" s="12"/>
      <c r="F19" s="12"/>
    </row>
    <row r="20" spans="2:6" s="54" customFormat="1">
      <c r="B20" s="12"/>
      <c r="D20" s="12"/>
      <c r="E20" s="12"/>
      <c r="F20" s="12"/>
    </row>
    <row r="21" spans="2:6" s="54" customFormat="1">
      <c r="B21" s="12"/>
      <c r="D21" s="12"/>
      <c r="E21" s="12"/>
      <c r="F21" s="12"/>
    </row>
    <row r="22" spans="2:6" s="54" customFormat="1">
      <c r="B22" s="12"/>
      <c r="D22" s="12"/>
      <c r="E22" s="12"/>
      <c r="F22" s="12"/>
    </row>
    <row r="23" spans="2:6" s="54" customFormat="1">
      <c r="B23" s="12"/>
      <c r="D23" s="12"/>
      <c r="E23" s="12"/>
      <c r="F23" s="12"/>
    </row>
    <row r="24" spans="2:6" s="54" customFormat="1">
      <c r="B24" s="12"/>
      <c r="D24" s="12"/>
      <c r="E24" s="12"/>
      <c r="F24" s="12"/>
    </row>
    <row r="25" spans="2:6" s="54" customFormat="1">
      <c r="B25" s="12"/>
      <c r="D25" s="12"/>
      <c r="E25" s="12"/>
      <c r="F25" s="12"/>
    </row>
    <row r="26" spans="2:6" s="54" customFormat="1">
      <c r="B26" s="12"/>
      <c r="D26" s="12"/>
      <c r="E26" s="12"/>
      <c r="F26" s="12"/>
    </row>
    <row r="27" spans="2:6" s="54" customFormat="1">
      <c r="B27" s="12"/>
      <c r="D27" s="12"/>
      <c r="E27" s="12"/>
      <c r="F27" s="12"/>
    </row>
    <row r="28" spans="2:6" s="54" customFormat="1">
      <c r="B28" s="12"/>
      <c r="D28" s="12"/>
      <c r="E28" s="12"/>
      <c r="F28" s="12"/>
    </row>
    <row r="29" spans="2:6" s="54" customFormat="1">
      <c r="B29" s="12"/>
      <c r="D29" s="12"/>
      <c r="E29" s="12"/>
      <c r="F29" s="12"/>
    </row>
    <row r="30" spans="2:6" s="54" customFormat="1">
      <c r="B30" s="12"/>
      <c r="D30" s="12"/>
      <c r="E30" s="12"/>
      <c r="F30" s="12"/>
    </row>
    <row r="31" spans="2:6" s="54" customFormat="1">
      <c r="B31" s="12"/>
      <c r="D31" s="12"/>
      <c r="E31" s="12"/>
      <c r="F31" s="12"/>
    </row>
    <row r="32" spans="2:6" s="54" customFormat="1">
      <c r="B32" s="12"/>
      <c r="D32" s="12"/>
      <c r="E32" s="12"/>
      <c r="F32" s="12"/>
    </row>
    <row r="33" spans="2:6" s="54" customFormat="1">
      <c r="B33" s="12"/>
      <c r="D33" s="12"/>
      <c r="E33" s="12"/>
      <c r="F33" s="12"/>
    </row>
    <row r="34" spans="2:6" s="54" customFormat="1">
      <c r="B34" s="12"/>
      <c r="D34" s="12"/>
      <c r="E34" s="12"/>
      <c r="F34" s="12"/>
    </row>
    <row r="35" spans="2:6" s="54" customFormat="1">
      <c r="B35" s="12"/>
      <c r="D35" s="12"/>
      <c r="E35" s="12"/>
      <c r="F35" s="12"/>
    </row>
    <row r="36" spans="2:6" s="54" customFormat="1">
      <c r="B36" s="12"/>
      <c r="D36" s="12"/>
      <c r="E36" s="12"/>
      <c r="F36" s="12"/>
    </row>
    <row r="37" spans="2:6" s="54" customFormat="1">
      <c r="B37" s="12"/>
      <c r="D37" s="12"/>
      <c r="E37" s="12"/>
      <c r="F37" s="12"/>
    </row>
    <row r="38" spans="2:6" s="54" customFormat="1">
      <c r="B38" s="12"/>
      <c r="D38" s="12"/>
      <c r="E38" s="12"/>
      <c r="F38" s="12"/>
    </row>
    <row r="39" spans="2:6" s="54" customFormat="1">
      <c r="B39" s="12"/>
      <c r="D39" s="12"/>
      <c r="E39" s="12"/>
      <c r="F39" s="12"/>
    </row>
    <row r="40" spans="2:6" s="54" customFormat="1">
      <c r="B40" s="12"/>
      <c r="D40" s="12"/>
      <c r="E40" s="12"/>
      <c r="F40" s="12"/>
    </row>
    <row r="41" spans="2:6" s="54" customFormat="1">
      <c r="B41" s="12"/>
      <c r="D41" s="12"/>
      <c r="E41" s="12"/>
      <c r="F41" s="12"/>
    </row>
    <row r="42" spans="2:6" s="54" customFormat="1">
      <c r="B42" s="12"/>
      <c r="D42" s="12"/>
      <c r="E42" s="12"/>
      <c r="F42" s="12"/>
    </row>
    <row r="43" spans="2:6" s="54" customFormat="1">
      <c r="B43" s="12"/>
      <c r="D43" s="12"/>
      <c r="E43" s="12"/>
      <c r="F43" s="12"/>
    </row>
    <row r="44" spans="2:6" s="54" customFormat="1">
      <c r="B44" s="12"/>
      <c r="D44" s="12"/>
      <c r="E44" s="12"/>
      <c r="F44" s="12"/>
    </row>
    <row r="45" spans="2:6" s="54" customFormat="1">
      <c r="B45" s="12"/>
      <c r="D45" s="12"/>
      <c r="E45" s="12"/>
      <c r="F45" s="12"/>
    </row>
    <row r="46" spans="2:6" s="54" customFormat="1">
      <c r="B46" s="12"/>
      <c r="D46" s="12"/>
      <c r="E46" s="12"/>
      <c r="F46" s="12"/>
    </row>
    <row r="47" spans="2:6" s="54" customFormat="1">
      <c r="B47" s="12"/>
      <c r="D47" s="12"/>
      <c r="E47" s="12"/>
      <c r="F47" s="12"/>
    </row>
    <row r="48" spans="2:6" s="54" customFormat="1">
      <c r="B48" s="12"/>
      <c r="D48" s="12"/>
      <c r="E48" s="12"/>
      <c r="F48" s="12"/>
    </row>
    <row r="49" spans="2:6" s="54" customFormat="1">
      <c r="B49" s="12"/>
      <c r="D49" s="12"/>
      <c r="E49" s="12"/>
      <c r="F49" s="12"/>
    </row>
    <row r="50" spans="2:6" s="54" customFormat="1">
      <c r="B50" s="12"/>
      <c r="D50" s="12"/>
      <c r="E50" s="12"/>
      <c r="F50" s="12"/>
    </row>
    <row r="51" spans="2:6" s="54" customFormat="1">
      <c r="B51" s="12"/>
      <c r="D51" s="12"/>
      <c r="E51" s="12"/>
      <c r="F51" s="12"/>
    </row>
    <row r="52" spans="2:6" s="54" customFormat="1">
      <c r="B52" s="12"/>
      <c r="D52" s="12"/>
      <c r="E52" s="12"/>
      <c r="F52" s="12"/>
    </row>
    <row r="53" spans="2:6" s="54" customFormat="1">
      <c r="B53" s="12"/>
      <c r="D53" s="12"/>
      <c r="E53" s="12"/>
      <c r="F53" s="12"/>
    </row>
    <row r="54" spans="2:6" s="54" customFormat="1">
      <c r="B54" s="12"/>
      <c r="D54" s="12"/>
      <c r="E54" s="12"/>
      <c r="F54" s="12"/>
    </row>
    <row r="55" spans="2:6" s="54" customFormat="1">
      <c r="B55" s="12"/>
      <c r="D55" s="12"/>
      <c r="E55" s="12"/>
      <c r="F55" s="12"/>
    </row>
    <row r="56" spans="2:6" s="54" customFormat="1">
      <c r="B56" s="12"/>
      <c r="D56" s="12"/>
      <c r="E56" s="12"/>
      <c r="F56" s="12"/>
    </row>
    <row r="57" spans="2:6" s="54" customFormat="1">
      <c r="B57" s="12"/>
      <c r="D57" s="12"/>
      <c r="E57" s="12"/>
      <c r="F57" s="12"/>
    </row>
    <row r="58" spans="2:6" s="54" customFormat="1">
      <c r="B58" s="12"/>
      <c r="D58" s="12"/>
      <c r="E58" s="12"/>
      <c r="F58" s="12"/>
    </row>
    <row r="59" spans="2:6" s="54" customFormat="1">
      <c r="B59" s="12"/>
      <c r="D59" s="12"/>
      <c r="E59" s="12"/>
      <c r="F59" s="12"/>
    </row>
    <row r="60" spans="2:6" s="54" customFormat="1">
      <c r="B60" s="12"/>
      <c r="D60" s="12"/>
      <c r="E60" s="12"/>
      <c r="F60" s="12"/>
    </row>
    <row r="61" spans="2:6" s="54" customFormat="1">
      <c r="B61" s="12"/>
      <c r="D61" s="12"/>
      <c r="E61" s="12"/>
      <c r="F61" s="12"/>
    </row>
    <row r="62" spans="2:6" s="54" customFormat="1">
      <c r="B62" s="12"/>
      <c r="D62" s="12"/>
      <c r="E62" s="12"/>
      <c r="F62" s="12"/>
    </row>
    <row r="63" spans="2:6" s="54" customFormat="1">
      <c r="B63" s="12"/>
      <c r="D63" s="12"/>
      <c r="E63" s="12"/>
      <c r="F63" s="12"/>
    </row>
    <row r="64" spans="2:6" s="54" customFormat="1">
      <c r="B64" s="12"/>
      <c r="D64" s="12"/>
      <c r="E64" s="12"/>
      <c r="F64" s="12"/>
    </row>
    <row r="65" spans="2:6" s="54" customFormat="1">
      <c r="B65" s="12"/>
      <c r="D65" s="12"/>
      <c r="E65" s="12"/>
      <c r="F65" s="12"/>
    </row>
    <row r="66" spans="2:6" s="54" customFormat="1">
      <c r="B66" s="12"/>
      <c r="D66" s="12"/>
      <c r="E66" s="12"/>
      <c r="F66" s="12"/>
    </row>
    <row r="67" spans="2:6" s="54" customFormat="1">
      <c r="B67" s="12"/>
      <c r="D67" s="12"/>
      <c r="E67" s="12"/>
      <c r="F67" s="12"/>
    </row>
    <row r="68" spans="2:6" s="54" customFormat="1">
      <c r="B68" s="12"/>
      <c r="D68" s="12"/>
      <c r="E68" s="12"/>
      <c r="F68" s="12"/>
    </row>
    <row r="69" spans="2:6" s="54" customFormat="1">
      <c r="B69" s="12"/>
      <c r="D69" s="12"/>
      <c r="E69" s="12"/>
      <c r="F69" s="12"/>
    </row>
    <row r="70" spans="2:6" s="54" customFormat="1">
      <c r="B70" s="12"/>
      <c r="D70" s="12"/>
      <c r="E70" s="12"/>
      <c r="F70" s="12"/>
    </row>
    <row r="71" spans="2:6" s="54" customFormat="1">
      <c r="B71" s="12"/>
      <c r="D71" s="12"/>
      <c r="E71" s="12"/>
      <c r="F71" s="12"/>
    </row>
    <row r="72" spans="2:6" s="54" customFormat="1">
      <c r="B72" s="12"/>
      <c r="D72" s="12"/>
      <c r="E72" s="12"/>
      <c r="F72" s="12"/>
    </row>
    <row r="73" spans="2:6" s="54" customFormat="1">
      <c r="B73" s="12"/>
      <c r="D73" s="12"/>
      <c r="E73" s="12"/>
      <c r="F73" s="12"/>
    </row>
    <row r="74" spans="2:6" s="54" customFormat="1">
      <c r="B74" s="12"/>
      <c r="D74" s="12"/>
      <c r="E74" s="12"/>
      <c r="F74" s="12"/>
    </row>
    <row r="75" spans="2:6" s="54" customFormat="1">
      <c r="B75" s="12"/>
      <c r="D75" s="12"/>
      <c r="E75" s="12"/>
      <c r="F75" s="12"/>
    </row>
    <row r="76" spans="2:6" s="54" customFormat="1">
      <c r="B76" s="12"/>
      <c r="D76" s="12"/>
      <c r="E76" s="12"/>
      <c r="F76" s="12"/>
    </row>
    <row r="77" spans="2:6" s="54" customFormat="1">
      <c r="B77" s="12"/>
      <c r="D77" s="12"/>
      <c r="E77" s="12"/>
      <c r="F77" s="12"/>
    </row>
    <row r="78" spans="2:6" s="54" customFormat="1">
      <c r="B78" s="12"/>
      <c r="D78" s="12"/>
      <c r="E78" s="12"/>
      <c r="F78" s="12"/>
    </row>
    <row r="79" spans="2:6" s="54" customFormat="1">
      <c r="B79" s="12"/>
      <c r="D79" s="12"/>
      <c r="E79" s="12"/>
      <c r="F79" s="12"/>
    </row>
    <row r="80" spans="2:6" s="54" customFormat="1">
      <c r="B80" s="12"/>
      <c r="D80" s="12"/>
      <c r="E80" s="12"/>
      <c r="F80" s="12"/>
    </row>
    <row r="81" spans="2:6" s="54" customFormat="1">
      <c r="B81" s="12"/>
      <c r="D81" s="12"/>
      <c r="E81" s="12"/>
      <c r="F81" s="12"/>
    </row>
    <row r="82" spans="2:6" s="54" customFormat="1">
      <c r="B82" s="12"/>
      <c r="D82" s="12"/>
      <c r="E82" s="12"/>
      <c r="F82" s="12"/>
    </row>
    <row r="83" spans="2:6" s="54" customFormat="1">
      <c r="B83" s="12"/>
      <c r="D83" s="12"/>
      <c r="E83" s="12"/>
      <c r="F83" s="12"/>
    </row>
    <row r="84" spans="2:6" s="54" customFormat="1">
      <c r="B84" s="12"/>
      <c r="D84" s="12"/>
      <c r="E84" s="12"/>
      <c r="F84" s="12"/>
    </row>
    <row r="85" spans="2:6" s="54" customFormat="1">
      <c r="B85" s="12"/>
      <c r="D85" s="12"/>
      <c r="E85" s="12"/>
      <c r="F85" s="12"/>
    </row>
    <row r="86" spans="2:6" s="54" customFormat="1">
      <c r="B86" s="12"/>
      <c r="D86" s="12"/>
      <c r="E86" s="12"/>
      <c r="F86" s="12"/>
    </row>
    <row r="87" spans="2:6" s="54" customFormat="1">
      <c r="B87" s="12"/>
      <c r="D87" s="12"/>
      <c r="E87" s="12"/>
      <c r="F87" s="12"/>
    </row>
    <row r="88" spans="2:6" s="54" customFormat="1">
      <c r="B88" s="12"/>
      <c r="D88" s="12"/>
      <c r="E88" s="12"/>
      <c r="F88" s="12"/>
    </row>
    <row r="89" spans="2:6" s="54" customFormat="1">
      <c r="B89" s="12"/>
      <c r="D89" s="12"/>
      <c r="E89" s="12"/>
      <c r="F89" s="12"/>
    </row>
    <row r="90" spans="2:6" s="54" customFormat="1">
      <c r="B90" s="12"/>
      <c r="D90" s="12"/>
      <c r="E90" s="12"/>
      <c r="F90" s="12"/>
    </row>
    <row r="91" spans="2:6" s="54" customFormat="1">
      <c r="B91" s="12"/>
      <c r="D91" s="12"/>
      <c r="E91" s="12"/>
      <c r="F91" s="12"/>
    </row>
    <row r="92" spans="2:6" s="54" customFormat="1">
      <c r="B92" s="12"/>
      <c r="D92" s="12"/>
      <c r="E92" s="12"/>
      <c r="F92" s="12"/>
    </row>
    <row r="93" spans="2:6" s="54" customFormat="1">
      <c r="B93" s="12"/>
      <c r="D93" s="12"/>
      <c r="E93" s="12"/>
      <c r="F93" s="12"/>
    </row>
    <row r="94" spans="2:6" s="54" customFormat="1">
      <c r="B94" s="12"/>
      <c r="D94" s="12"/>
      <c r="E94" s="12"/>
      <c r="F94" s="12"/>
    </row>
    <row r="95" spans="2:6" s="54" customFormat="1">
      <c r="B95" s="12"/>
      <c r="D95" s="12"/>
      <c r="E95" s="12"/>
      <c r="F95" s="12"/>
    </row>
    <row r="96" spans="2:6" s="54" customFormat="1">
      <c r="B96" s="12"/>
      <c r="D96" s="12"/>
      <c r="E96" s="12"/>
      <c r="F96" s="12"/>
    </row>
    <row r="97" spans="2:6" s="54" customFormat="1">
      <c r="B97" s="12"/>
      <c r="D97" s="12"/>
      <c r="E97" s="12"/>
      <c r="F97" s="12"/>
    </row>
    <row r="98" spans="2:6" s="54" customFormat="1">
      <c r="B98" s="12"/>
      <c r="D98" s="12"/>
      <c r="E98" s="12"/>
      <c r="F98" s="12"/>
    </row>
    <row r="99" spans="2:6" s="54" customFormat="1">
      <c r="B99" s="12"/>
      <c r="D99" s="12"/>
      <c r="E99" s="12"/>
      <c r="F99" s="12"/>
    </row>
    <row r="100" spans="2:6" s="54" customFormat="1">
      <c r="B100" s="12"/>
      <c r="D100" s="12"/>
      <c r="E100" s="12"/>
      <c r="F100" s="12"/>
    </row>
  </sheetData>
  <sheetProtection algorithmName="SHA-512" hashValue="ekFyI8kWBoGmU3DuU0+7M17L4+//e3UpkX7Ss3C2OfkHT8/spdUM2yllETwxBHsZ58a8wkiA4zYQ0QOhSQ1mfg==" saltValue="JS6ykV49XJcGmgXAr1ebPg==" spinCount="100000" sheet="1" objects="1" scenarios="1"/>
  <mergeCells count="4">
    <mergeCell ref="B5:D5"/>
    <mergeCell ref="B9:F9"/>
    <mergeCell ref="B10:F10"/>
    <mergeCell ref="B11:F11"/>
  </mergeCells>
  <hyperlinks>
    <hyperlink ref="F7" r:id="rId1" xr:uid="{00000000-0004-0000-0300-000000000000}"/>
  </hyperlinks>
  <printOptions horizontalCentered="1"/>
  <pageMargins left="0.23622047244094491" right="0.23622047244094491" top="0.74803149606299213" bottom="0.74803149606299213" header="0.31496062992125984" footer="0.31496062992125984"/>
  <pageSetup paperSize="8" scale="90" orientation="landscape" r:id="rId2"/>
  <headerFooter alignWithMargins="0">
    <oddFooter>Page &amp;P of &amp;N</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K348"/>
  <sheetViews>
    <sheetView showGridLines="0" zoomScale="80" zoomScaleNormal="80" workbookViewId="0">
      <pane xSplit="1" ySplit="2" topLeftCell="B163" activePane="bottomRight" state="frozen"/>
      <selection pane="topRight" activeCell="B1" sqref="B1"/>
      <selection pane="bottomLeft" activeCell="A3" sqref="A3"/>
      <selection pane="bottomRight" activeCell="H195" sqref="H195"/>
    </sheetView>
  </sheetViews>
  <sheetFormatPr defaultColWidth="9.140625" defaultRowHeight="12.75"/>
  <cols>
    <col min="1" max="1" width="74.85546875" style="54" customWidth="1"/>
    <col min="2" max="2" width="13.42578125" style="12" bestFit="1" customWidth="1"/>
    <col min="3" max="3" width="2.28515625" style="12" bestFit="1" customWidth="1"/>
    <col min="4" max="4" width="14.140625" style="32" customWidth="1"/>
    <col min="5" max="5" width="6.7109375" style="90" customWidth="1"/>
    <col min="6" max="6" width="8.7109375" style="90" bestFit="1" customWidth="1"/>
    <col min="7" max="8" width="6.28515625" style="90" customWidth="1"/>
    <col min="9" max="9" width="7.7109375" style="90" bestFit="1" customWidth="1"/>
    <col min="10" max="10" width="6.28515625" style="90" customWidth="1"/>
    <col min="11" max="11" width="8.28515625" style="90" customWidth="1"/>
    <col min="12" max="12" width="9.85546875" style="90" bestFit="1" customWidth="1"/>
    <col min="13" max="14" width="8.28515625" style="90" customWidth="1"/>
    <col min="15" max="18" width="7" style="90" customWidth="1"/>
    <col min="19" max="19" width="9.7109375" style="104" bestFit="1" customWidth="1"/>
    <col min="20" max="20" width="52.7109375" style="21" bestFit="1" customWidth="1"/>
    <col min="21" max="16384" width="9.140625" style="54"/>
  </cols>
  <sheetData>
    <row r="1" spans="1:245" ht="15" customHeight="1">
      <c r="A1" s="93" t="s">
        <v>744</v>
      </c>
      <c r="D1" s="48"/>
      <c r="E1" s="868" t="s">
        <v>653</v>
      </c>
      <c r="F1" s="869"/>
      <c r="G1" s="869"/>
      <c r="H1" s="869"/>
      <c r="I1" s="869"/>
      <c r="J1" s="869"/>
      <c r="K1" s="869"/>
      <c r="L1" s="869"/>
      <c r="M1" s="869"/>
      <c r="N1" s="869"/>
      <c r="O1" s="869"/>
      <c r="P1" s="869"/>
      <c r="Q1" s="869"/>
      <c r="R1" s="869"/>
      <c r="S1" s="95" t="s">
        <v>652</v>
      </c>
    </row>
    <row r="2" spans="1:245" s="59" customFormat="1" ht="38.25">
      <c r="A2" s="88" t="s">
        <v>651</v>
      </c>
      <c r="B2" s="88" t="s">
        <v>181</v>
      </c>
      <c r="C2" s="88"/>
      <c r="D2" s="64" t="s">
        <v>558</v>
      </c>
      <c r="E2" s="107" t="s">
        <v>19</v>
      </c>
      <c r="F2" s="107" t="s">
        <v>19</v>
      </c>
      <c r="G2" s="108" t="s">
        <v>650</v>
      </c>
      <c r="H2" s="108" t="s">
        <v>650</v>
      </c>
      <c r="I2" s="108" t="s">
        <v>649</v>
      </c>
      <c r="J2" s="108" t="s">
        <v>649</v>
      </c>
      <c r="K2" s="108" t="s">
        <v>648</v>
      </c>
      <c r="L2" s="108" t="s">
        <v>648</v>
      </c>
      <c r="M2" s="108" t="s">
        <v>647</v>
      </c>
      <c r="N2" s="108" t="s">
        <v>647</v>
      </c>
      <c r="O2" s="107" t="s">
        <v>646</v>
      </c>
      <c r="P2" s="107" t="s">
        <v>646</v>
      </c>
      <c r="Q2" s="107" t="s">
        <v>645</v>
      </c>
      <c r="R2" s="107" t="s">
        <v>645</v>
      </c>
      <c r="S2" s="109" t="s">
        <v>644</v>
      </c>
      <c r="T2" s="92"/>
    </row>
    <row r="3" spans="1:245" s="59" customFormat="1">
      <c r="A3" s="89" t="s">
        <v>1246</v>
      </c>
      <c r="B3" s="45"/>
      <c r="C3" s="12"/>
      <c r="D3" s="32"/>
      <c r="E3" s="90"/>
      <c r="F3" s="90"/>
      <c r="G3" s="90"/>
      <c r="H3" s="90"/>
      <c r="I3" s="90"/>
      <c r="J3" s="90"/>
      <c r="K3" s="90"/>
      <c r="L3" s="90"/>
      <c r="M3" s="90"/>
      <c r="N3" s="90"/>
      <c r="O3" s="90"/>
      <c r="P3" s="90"/>
      <c r="Q3" s="90"/>
      <c r="R3" s="90"/>
      <c r="S3" s="32"/>
      <c r="T3" s="92"/>
    </row>
    <row r="4" spans="1:245" s="59" customFormat="1">
      <c r="A4" s="524" t="s">
        <v>1245</v>
      </c>
      <c r="B4" s="363" t="s">
        <v>1244</v>
      </c>
      <c r="C4" s="26" t="s">
        <v>697</v>
      </c>
      <c r="D4" s="621">
        <f>VLOOKUP(B4,'[1]ICR Data'!$A:$E,5,FALSE)</f>
        <v>5.7000000000000002E-3</v>
      </c>
      <c r="E4" s="622">
        <v>0.2</v>
      </c>
      <c r="F4" s="622">
        <v>0.45</v>
      </c>
      <c r="G4" s="622">
        <v>0.35</v>
      </c>
      <c r="H4" s="622">
        <v>0.6</v>
      </c>
      <c r="I4" s="622">
        <v>0</v>
      </c>
      <c r="J4" s="622">
        <v>0</v>
      </c>
      <c r="K4" s="622">
        <v>0</v>
      </c>
      <c r="L4" s="622">
        <v>0.15</v>
      </c>
      <c r="M4" s="622">
        <v>0</v>
      </c>
      <c r="N4" s="622">
        <v>0.15</v>
      </c>
      <c r="O4" s="622">
        <v>0</v>
      </c>
      <c r="P4" s="622">
        <v>0.15</v>
      </c>
      <c r="Q4" s="622">
        <v>0</v>
      </c>
      <c r="R4" s="622">
        <v>0.15</v>
      </c>
      <c r="S4" s="621">
        <f>VLOOKUP(B4,'[1]BuySell Data'!$A:$E,5,FALSE)</f>
        <v>2E-3</v>
      </c>
      <c r="T4" s="53" t="s">
        <v>1271</v>
      </c>
    </row>
    <row r="5" spans="1:245" s="59" customFormat="1">
      <c r="A5" s="134"/>
      <c r="B5" s="304"/>
      <c r="C5" s="93"/>
      <c r="D5" s="94">
        <f>MIN(D4)</f>
        <v>5.7000000000000002E-3</v>
      </c>
      <c r="E5" s="95">
        <f>MIN(E4)</f>
        <v>0.2</v>
      </c>
      <c r="F5" s="96"/>
      <c r="G5" s="95">
        <f>MIN(G4)</f>
        <v>0.35</v>
      </c>
      <c r="H5" s="96"/>
      <c r="I5" s="95">
        <f>MIN(I4)</f>
        <v>0</v>
      </c>
      <c r="J5" s="96"/>
      <c r="K5" s="95">
        <f>MIN(K4)</f>
        <v>0</v>
      </c>
      <c r="L5" s="96"/>
      <c r="M5" s="95">
        <f>MIN(M4)</f>
        <v>0</v>
      </c>
      <c r="N5" s="96"/>
      <c r="O5" s="95">
        <f>MIN(O4)</f>
        <v>0</v>
      </c>
      <c r="P5" s="96"/>
      <c r="Q5" s="95">
        <f>MIN(Q4)</f>
        <v>0</v>
      </c>
      <c r="R5" s="96"/>
      <c r="S5" s="94">
        <f>MIN(S4)</f>
        <v>2E-3</v>
      </c>
      <c r="T5" s="92"/>
    </row>
    <row r="6" spans="1:245" s="59" customFormat="1">
      <c r="A6" s="134"/>
      <c r="B6" s="304"/>
      <c r="C6" s="93"/>
      <c r="D6" s="94">
        <f>MAX(D4)</f>
        <v>5.7000000000000002E-3</v>
      </c>
      <c r="E6" s="96"/>
      <c r="F6" s="95">
        <f>MAX(F4)</f>
        <v>0.45</v>
      </c>
      <c r="G6" s="95"/>
      <c r="H6" s="95">
        <f>MAX(H4)</f>
        <v>0.6</v>
      </c>
      <c r="I6" s="96"/>
      <c r="J6" s="95">
        <f>MAX(J4)</f>
        <v>0</v>
      </c>
      <c r="K6" s="96"/>
      <c r="L6" s="95">
        <f>MAX(L4)</f>
        <v>0.15</v>
      </c>
      <c r="M6" s="96"/>
      <c r="N6" s="95">
        <f>MAX(N4)</f>
        <v>0.15</v>
      </c>
      <c r="O6" s="96"/>
      <c r="P6" s="95">
        <f>MAX(P4)</f>
        <v>0.15</v>
      </c>
      <c r="Q6" s="96"/>
      <c r="R6" s="95">
        <f>MAX(R4)</f>
        <v>0.15</v>
      </c>
      <c r="S6" s="94">
        <f>MAX(S4)</f>
        <v>2E-3</v>
      </c>
      <c r="T6" s="92"/>
    </row>
    <row r="7" spans="1:245" s="59" customFormat="1">
      <c r="A7" s="660" t="s">
        <v>523</v>
      </c>
      <c r="B7" s="144"/>
      <c r="C7" s="12"/>
      <c r="D7" s="32"/>
      <c r="E7" s="90"/>
      <c r="F7" s="90"/>
      <c r="G7" s="90"/>
      <c r="H7" s="90"/>
      <c r="I7" s="90"/>
      <c r="J7" s="90"/>
      <c r="K7" s="90"/>
      <c r="L7" s="90"/>
      <c r="M7" s="90"/>
      <c r="N7" s="90"/>
      <c r="O7" s="90"/>
      <c r="P7" s="90"/>
      <c r="Q7" s="90"/>
      <c r="R7" s="90"/>
      <c r="S7" s="32"/>
      <c r="T7" s="15"/>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c r="GF7" s="32"/>
      <c r="GG7" s="32"/>
      <c r="GH7" s="32"/>
      <c r="GI7" s="32"/>
      <c r="GJ7" s="32"/>
      <c r="GK7" s="32"/>
      <c r="GL7" s="32"/>
      <c r="GM7" s="32"/>
      <c r="GN7" s="32"/>
      <c r="GO7" s="32"/>
      <c r="GP7" s="32"/>
      <c r="GQ7" s="32"/>
      <c r="GR7" s="32"/>
      <c r="GS7" s="32"/>
      <c r="GT7" s="32"/>
      <c r="GU7" s="32"/>
      <c r="GV7" s="32"/>
      <c r="GW7" s="32"/>
      <c r="GX7" s="32"/>
      <c r="GY7" s="32"/>
      <c r="GZ7" s="32"/>
      <c r="HA7" s="32"/>
      <c r="HB7" s="32"/>
      <c r="HC7" s="32"/>
      <c r="HD7" s="32"/>
      <c r="HE7" s="32"/>
      <c r="HF7" s="32"/>
      <c r="HG7" s="32"/>
      <c r="HH7" s="32"/>
      <c r="HI7" s="32"/>
      <c r="HJ7" s="32"/>
      <c r="HK7" s="32"/>
      <c r="HL7" s="32"/>
      <c r="HM7" s="32"/>
      <c r="HN7" s="32"/>
      <c r="HO7" s="32"/>
      <c r="HP7" s="32"/>
      <c r="HQ7" s="32"/>
      <c r="HR7" s="32"/>
      <c r="HS7" s="32"/>
      <c r="HT7" s="32"/>
      <c r="HU7" s="32"/>
      <c r="HV7" s="32"/>
      <c r="HW7" s="32"/>
      <c r="HX7" s="32"/>
      <c r="HY7" s="32"/>
      <c r="HZ7" s="32"/>
      <c r="IA7" s="32"/>
      <c r="IB7" s="32"/>
      <c r="IC7" s="32"/>
      <c r="ID7" s="32"/>
      <c r="IE7" s="32"/>
      <c r="IF7" s="32"/>
      <c r="IG7" s="32"/>
      <c r="IH7" s="32"/>
      <c r="II7" s="32"/>
      <c r="IJ7" s="32"/>
      <c r="IK7" s="32"/>
    </row>
    <row r="8" spans="1:245" s="59" customFormat="1">
      <c r="A8" s="237" t="s">
        <v>1260</v>
      </c>
      <c r="B8" s="364" t="s">
        <v>1258</v>
      </c>
      <c r="C8" s="26" t="s">
        <v>697</v>
      </c>
      <c r="D8" s="621">
        <f>VLOOKUP(B8,'[1]ICR Data'!$A:$E,5,FALSE)</f>
        <v>8.3999999999999995E-3</v>
      </c>
      <c r="E8" s="622">
        <v>0.1</v>
      </c>
      <c r="F8" s="622">
        <v>0.35</v>
      </c>
      <c r="G8" s="622">
        <v>0.3</v>
      </c>
      <c r="H8" s="622">
        <v>0.55000000000000004</v>
      </c>
      <c r="I8" s="622">
        <v>0.3</v>
      </c>
      <c r="J8" s="622">
        <v>0.55000000000000004</v>
      </c>
      <c r="K8" s="622">
        <v>0</v>
      </c>
      <c r="L8" s="622">
        <v>0.2</v>
      </c>
      <c r="M8" s="622">
        <v>0</v>
      </c>
      <c r="N8" s="622">
        <v>0.25</v>
      </c>
      <c r="O8" s="622">
        <v>0</v>
      </c>
      <c r="P8" s="622">
        <v>0.2</v>
      </c>
      <c r="Q8" s="622">
        <v>0</v>
      </c>
      <c r="R8" s="622">
        <v>0.2</v>
      </c>
      <c r="S8" s="621">
        <f>VLOOKUP(B8,'[1]BuySell Data'!$A:$E,5,FALSE)</f>
        <v>2.0999999999999999E-3</v>
      </c>
      <c r="T8" s="53" t="s">
        <v>1271</v>
      </c>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c r="GF8" s="32"/>
      <c r="GG8" s="32"/>
      <c r="GH8" s="32"/>
      <c r="GI8" s="32"/>
      <c r="GJ8" s="32"/>
      <c r="GK8" s="32"/>
      <c r="GL8" s="32"/>
      <c r="GM8" s="32"/>
      <c r="GN8" s="32"/>
      <c r="GO8" s="32"/>
      <c r="GP8" s="32"/>
      <c r="GQ8" s="32"/>
      <c r="GR8" s="32"/>
      <c r="GS8" s="32"/>
      <c r="GT8" s="32"/>
      <c r="GU8" s="32"/>
      <c r="GV8" s="32"/>
      <c r="GW8" s="32"/>
      <c r="GX8" s="32"/>
      <c r="GY8" s="32"/>
      <c r="GZ8" s="32"/>
      <c r="HA8" s="32"/>
      <c r="HB8" s="32"/>
      <c r="HC8" s="32"/>
      <c r="HD8" s="32"/>
      <c r="HE8" s="32"/>
      <c r="HF8" s="32"/>
      <c r="HG8" s="32"/>
      <c r="HH8" s="32"/>
      <c r="HI8" s="32"/>
      <c r="HJ8" s="32"/>
      <c r="HK8" s="32"/>
      <c r="HL8" s="32"/>
      <c r="HM8" s="32"/>
      <c r="HN8" s="32"/>
      <c r="HO8" s="32"/>
      <c r="HP8" s="32"/>
      <c r="HQ8" s="32"/>
      <c r="HR8" s="32"/>
      <c r="HS8" s="32"/>
      <c r="HT8" s="32"/>
      <c r="HU8" s="32"/>
      <c r="HV8" s="32"/>
      <c r="HW8" s="32"/>
      <c r="HX8" s="32"/>
      <c r="HY8" s="32"/>
      <c r="HZ8" s="32"/>
      <c r="IA8" s="32"/>
      <c r="IB8" s="32"/>
      <c r="IC8" s="32"/>
      <c r="ID8" s="32"/>
      <c r="IE8" s="32"/>
      <c r="IF8" s="32"/>
      <c r="IG8" s="32"/>
      <c r="IH8" s="32"/>
      <c r="II8" s="32"/>
      <c r="IJ8" s="32"/>
      <c r="IK8" s="32"/>
    </row>
    <row r="9" spans="1:245" s="59" customFormat="1">
      <c r="A9" s="524" t="s">
        <v>1259</v>
      </c>
      <c r="B9" s="626" t="s">
        <v>1257</v>
      </c>
      <c r="C9" s="41" t="s">
        <v>697</v>
      </c>
      <c r="D9" s="621">
        <f>VLOOKUP(B9,'[1]ICR Data'!$A:$E,5,FALSE)</f>
        <v>3.3E-3</v>
      </c>
      <c r="E9" s="111">
        <v>0.1</v>
      </c>
      <c r="F9" s="111">
        <v>0.35</v>
      </c>
      <c r="G9" s="111">
        <v>0.35</v>
      </c>
      <c r="H9" s="111">
        <v>0.6</v>
      </c>
      <c r="I9" s="111">
        <v>0.35</v>
      </c>
      <c r="J9" s="111">
        <v>0.6</v>
      </c>
      <c r="K9" s="111">
        <v>0</v>
      </c>
      <c r="L9" s="111">
        <v>0.2</v>
      </c>
      <c r="M9" s="111">
        <v>0</v>
      </c>
      <c r="N9" s="111">
        <v>0.2</v>
      </c>
      <c r="O9" s="111">
        <v>0</v>
      </c>
      <c r="P9" s="111">
        <v>0.2</v>
      </c>
      <c r="Q9" s="111">
        <v>0</v>
      </c>
      <c r="R9" s="111">
        <v>0.2</v>
      </c>
      <c r="S9" s="621">
        <f>VLOOKUP(B9,'[1]BuySell Data'!$A:$E,5,FALSE)</f>
        <v>7.000000000000001E-4</v>
      </c>
      <c r="T9" s="53" t="s">
        <v>1271</v>
      </c>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c r="GF9" s="32"/>
      <c r="GG9" s="32"/>
      <c r="GH9" s="32"/>
      <c r="GI9" s="32"/>
      <c r="GJ9" s="32"/>
      <c r="GK9" s="32"/>
      <c r="GL9" s="32"/>
      <c r="GM9" s="32"/>
      <c r="GN9" s="32"/>
      <c r="GO9" s="32"/>
      <c r="GP9" s="32"/>
      <c r="GQ9" s="32"/>
      <c r="GR9" s="32"/>
      <c r="GS9" s="32"/>
      <c r="GT9" s="32"/>
      <c r="GU9" s="32"/>
      <c r="GV9" s="32"/>
      <c r="GW9" s="32"/>
      <c r="GX9" s="32"/>
      <c r="GY9" s="32"/>
      <c r="GZ9" s="32"/>
      <c r="HA9" s="32"/>
      <c r="HB9" s="32"/>
      <c r="HC9" s="32"/>
      <c r="HD9" s="32"/>
      <c r="HE9" s="32"/>
      <c r="HF9" s="32"/>
      <c r="HG9" s="32"/>
      <c r="HH9" s="32"/>
      <c r="HI9" s="32"/>
      <c r="HJ9" s="32"/>
      <c r="HK9" s="32"/>
      <c r="HL9" s="32"/>
      <c r="HM9" s="32"/>
      <c r="HN9" s="32"/>
      <c r="HO9" s="32"/>
      <c r="HP9" s="32"/>
      <c r="HQ9" s="32"/>
      <c r="HR9" s="32"/>
      <c r="HS9" s="32"/>
      <c r="HT9" s="32"/>
      <c r="HU9" s="32"/>
      <c r="HV9" s="32"/>
      <c r="HW9" s="32"/>
      <c r="HX9" s="32"/>
      <c r="HY9" s="32"/>
      <c r="HZ9" s="32"/>
      <c r="IA9" s="32"/>
      <c r="IB9" s="32"/>
      <c r="IC9" s="32"/>
      <c r="ID9" s="32"/>
      <c r="IE9" s="32"/>
      <c r="IF9" s="32"/>
      <c r="IG9" s="32"/>
      <c r="IH9" s="32"/>
      <c r="II9" s="32"/>
      <c r="IJ9" s="32"/>
      <c r="IK9" s="32"/>
    </row>
    <row r="10" spans="1:245" s="59" customFormat="1">
      <c r="A10" s="298" t="s">
        <v>704</v>
      </c>
      <c r="B10" s="299" t="s">
        <v>675</v>
      </c>
      <c r="C10" s="41" t="s">
        <v>697</v>
      </c>
      <c r="D10" s="621">
        <f>VLOOKUP(B10,'[1]ICR Data'!$A:$E,5,FALSE)</f>
        <v>3.4199999999999999E-3</v>
      </c>
      <c r="E10" s="111">
        <v>0</v>
      </c>
      <c r="F10" s="111">
        <v>0.1</v>
      </c>
      <c r="G10" s="111">
        <v>0.4</v>
      </c>
      <c r="H10" s="111">
        <v>0.61</v>
      </c>
      <c r="I10" s="111">
        <v>7.0000000000000007E-2</v>
      </c>
      <c r="J10" s="111">
        <v>0.28000000000000003</v>
      </c>
      <c r="K10" s="111">
        <v>0</v>
      </c>
      <c r="L10" s="111">
        <v>0.19</v>
      </c>
      <c r="M10" s="111">
        <v>0</v>
      </c>
      <c r="N10" s="111">
        <v>0.17</v>
      </c>
      <c r="O10" s="111">
        <v>0</v>
      </c>
      <c r="P10" s="111">
        <v>0</v>
      </c>
      <c r="Q10" s="111">
        <v>0</v>
      </c>
      <c r="R10" s="111">
        <v>0</v>
      </c>
      <c r="S10" s="621" t="str">
        <f>VLOOKUP(B10,'[1]BuySell Data'!$A:$E,5,FALSE)</f>
        <v>n/a</v>
      </c>
      <c r="T10" s="47" t="s">
        <v>947</v>
      </c>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row>
    <row r="11" spans="1:245" s="59" customFormat="1">
      <c r="A11" s="300" t="s">
        <v>705</v>
      </c>
      <c r="B11" s="301" t="s">
        <v>676</v>
      </c>
      <c r="C11" s="26" t="s">
        <v>697</v>
      </c>
      <c r="D11" s="621">
        <f>VLOOKUP(B11,'[1]ICR Data'!$A:$E,5,FALSE)</f>
        <v>3.5400000000000002E-3</v>
      </c>
      <c r="E11" s="111">
        <v>0</v>
      </c>
      <c r="F11" s="111">
        <v>0.1</v>
      </c>
      <c r="G11" s="111">
        <v>0.31</v>
      </c>
      <c r="H11" s="111">
        <v>0.52</v>
      </c>
      <c r="I11" s="111">
        <v>0.04</v>
      </c>
      <c r="J11" s="111">
        <v>0.25</v>
      </c>
      <c r="K11" s="111">
        <v>7.0000000000000007E-2</v>
      </c>
      <c r="L11" s="111">
        <v>0.27</v>
      </c>
      <c r="M11" s="111">
        <v>0.04</v>
      </c>
      <c r="N11" s="111">
        <v>0.24</v>
      </c>
      <c r="O11" s="111">
        <v>0</v>
      </c>
      <c r="P11" s="111">
        <v>0</v>
      </c>
      <c r="Q11" s="111">
        <v>0</v>
      </c>
      <c r="R11" s="111">
        <v>0</v>
      </c>
      <c r="S11" s="621" t="str">
        <f>VLOOKUP(B11,'[1]BuySell Data'!$A:$E,5,FALSE)</f>
        <v>n/a</v>
      </c>
      <c r="T11" s="47" t="s">
        <v>947</v>
      </c>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row>
    <row r="12" spans="1:245" s="59" customFormat="1">
      <c r="A12" s="237" t="s">
        <v>61</v>
      </c>
      <c r="B12" s="132" t="s">
        <v>62</v>
      </c>
      <c r="C12" s="26" t="s">
        <v>697</v>
      </c>
      <c r="D12" s="621">
        <f>VLOOKUP(B12,'[1]ICR Data'!$A:$E,5,FALSE)</f>
        <v>8.3000000000000001E-3</v>
      </c>
      <c r="E12" s="111">
        <v>0</v>
      </c>
      <c r="F12" s="111">
        <v>0.25</v>
      </c>
      <c r="G12" s="111">
        <v>0.15</v>
      </c>
      <c r="H12" s="111">
        <v>0.45</v>
      </c>
      <c r="I12" s="111">
        <v>0.15</v>
      </c>
      <c r="J12" s="111">
        <v>0.45</v>
      </c>
      <c r="K12" s="111">
        <v>0</v>
      </c>
      <c r="L12" s="111">
        <v>0.25</v>
      </c>
      <c r="M12" s="111">
        <v>0</v>
      </c>
      <c r="N12" s="111">
        <v>0.25</v>
      </c>
      <c r="O12" s="111">
        <v>0</v>
      </c>
      <c r="P12" s="111">
        <v>0.15</v>
      </c>
      <c r="Q12" s="111">
        <v>0</v>
      </c>
      <c r="R12" s="111">
        <v>0.15</v>
      </c>
      <c r="S12" s="621">
        <f>VLOOKUP(B12,'[1]BuySell Data'!$A:$E,5,FALSE)</f>
        <v>2E-3</v>
      </c>
      <c r="T12" s="47" t="s">
        <v>948</v>
      </c>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row>
    <row r="13" spans="1:245" s="59" customFormat="1">
      <c r="A13" s="237" t="s">
        <v>197</v>
      </c>
      <c r="B13" s="302" t="s">
        <v>198</v>
      </c>
      <c r="C13" s="26" t="s">
        <v>697</v>
      </c>
      <c r="D13" s="621">
        <f>VLOOKUP(B13,'[1]ICR Data'!$A:$E,5,FALSE)</f>
        <v>6.6000000000000008E-3</v>
      </c>
      <c r="E13" s="111">
        <v>0</v>
      </c>
      <c r="F13" s="111">
        <v>0.4</v>
      </c>
      <c r="G13" s="111">
        <v>0</v>
      </c>
      <c r="H13" s="111">
        <v>0.4</v>
      </c>
      <c r="I13" s="111">
        <v>7.0000000000000007E-2</v>
      </c>
      <c r="J13" s="111">
        <v>0.37</v>
      </c>
      <c r="K13" s="111">
        <v>0.04</v>
      </c>
      <c r="L13" s="111">
        <v>0.24</v>
      </c>
      <c r="M13" s="111">
        <v>0</v>
      </c>
      <c r="N13" s="111">
        <v>0.2</v>
      </c>
      <c r="O13" s="111">
        <v>0</v>
      </c>
      <c r="P13" s="111">
        <v>0.1</v>
      </c>
      <c r="Q13" s="111">
        <v>0.02</v>
      </c>
      <c r="R13" s="111">
        <v>0.18</v>
      </c>
      <c r="S13" s="621">
        <f>VLOOKUP(B13,'[1]BuySell Data'!$A:$E,5,FALSE)</f>
        <v>7.000000000000001E-4</v>
      </c>
      <c r="T13" s="47" t="s">
        <v>949</v>
      </c>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row>
    <row r="14" spans="1:245" s="59" customFormat="1">
      <c r="A14" s="237" t="s">
        <v>794</v>
      </c>
      <c r="B14" s="132" t="s">
        <v>85</v>
      </c>
      <c r="C14" s="26" t="s">
        <v>697</v>
      </c>
      <c r="D14" s="621">
        <f>VLOOKUP(B14,'[1]ICR Data'!$A:$E,5,FALSE)</f>
        <v>8.3000000000000001E-3</v>
      </c>
      <c r="E14" s="111">
        <v>0</v>
      </c>
      <c r="F14" s="111">
        <v>0.4</v>
      </c>
      <c r="G14" s="111">
        <v>0.1</v>
      </c>
      <c r="H14" s="111">
        <v>0.4</v>
      </c>
      <c r="I14" s="111">
        <v>0.1</v>
      </c>
      <c r="J14" s="111">
        <v>0.4</v>
      </c>
      <c r="K14" s="111">
        <v>0</v>
      </c>
      <c r="L14" s="111">
        <v>0.2</v>
      </c>
      <c r="M14" s="111">
        <v>0</v>
      </c>
      <c r="N14" s="111">
        <v>0.2</v>
      </c>
      <c r="O14" s="111">
        <v>0</v>
      </c>
      <c r="P14" s="111">
        <v>0.1</v>
      </c>
      <c r="Q14" s="111">
        <v>0</v>
      </c>
      <c r="R14" s="111">
        <v>0.2</v>
      </c>
      <c r="S14" s="621">
        <f>VLOOKUP(B14,'[1]BuySell Data'!$A:$E,5,FALSE)</f>
        <v>1.6999999999999999E-3</v>
      </c>
      <c r="T14" s="47" t="s">
        <v>950</v>
      </c>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row>
    <row r="15" spans="1:245" s="59" customFormat="1">
      <c r="A15" s="237" t="s">
        <v>793</v>
      </c>
      <c r="B15" s="132" t="s">
        <v>267</v>
      </c>
      <c r="C15" s="26" t="s">
        <v>697</v>
      </c>
      <c r="D15" s="621">
        <f>VLOOKUP(B15,'[1]ICR Data'!$A:$E,5,FALSE)</f>
        <v>6.5000000000000006E-3</v>
      </c>
      <c r="E15" s="111">
        <v>0</v>
      </c>
      <c r="F15" s="111">
        <v>0.5</v>
      </c>
      <c r="G15" s="111">
        <v>0.2</v>
      </c>
      <c r="H15" s="111">
        <v>1</v>
      </c>
      <c r="I15" s="111">
        <v>0</v>
      </c>
      <c r="J15" s="111">
        <v>0</v>
      </c>
      <c r="K15" s="111">
        <v>0</v>
      </c>
      <c r="L15" s="111">
        <v>0.3</v>
      </c>
      <c r="M15" s="111">
        <v>0</v>
      </c>
      <c r="N15" s="111">
        <v>0</v>
      </c>
      <c r="O15" s="111">
        <v>0</v>
      </c>
      <c r="P15" s="111">
        <v>0</v>
      </c>
      <c r="Q15" s="111">
        <v>0</v>
      </c>
      <c r="R15" s="111">
        <v>0</v>
      </c>
      <c r="S15" s="621">
        <f>VLOOKUP(B15,'[1]BuySell Data'!$A:$E,5,FALSE)</f>
        <v>2E-3</v>
      </c>
      <c r="T15" s="47" t="s">
        <v>950</v>
      </c>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row>
    <row r="16" spans="1:245" s="59" customFormat="1">
      <c r="A16" s="237" t="s">
        <v>175</v>
      </c>
      <c r="B16" s="132" t="s">
        <v>176</v>
      </c>
      <c r="C16" s="26" t="s">
        <v>697</v>
      </c>
      <c r="D16" s="621">
        <f>VLOOKUP(B16,'[1]ICR Data'!$A:$E,5,FALSE)</f>
        <v>9.300000000000001E-3</v>
      </c>
      <c r="E16" s="111">
        <v>0.05</v>
      </c>
      <c r="F16" s="111">
        <v>0.55000000000000004</v>
      </c>
      <c r="G16" s="111">
        <v>0.15</v>
      </c>
      <c r="H16" s="111">
        <v>0.65</v>
      </c>
      <c r="I16" s="111">
        <v>0</v>
      </c>
      <c r="J16" s="111">
        <v>0</v>
      </c>
      <c r="K16" s="111">
        <v>0</v>
      </c>
      <c r="L16" s="111">
        <v>0.25</v>
      </c>
      <c r="M16" s="111">
        <v>0</v>
      </c>
      <c r="N16" s="111">
        <v>0.2</v>
      </c>
      <c r="O16" s="111">
        <v>0</v>
      </c>
      <c r="P16" s="111">
        <v>0.1</v>
      </c>
      <c r="Q16" s="111">
        <v>0</v>
      </c>
      <c r="R16" s="111">
        <v>0.3</v>
      </c>
      <c r="S16" s="621">
        <f>VLOOKUP(B16,'[1]BuySell Data'!$A:$E,5,FALSE)</f>
        <v>2.0999999999999999E-3</v>
      </c>
      <c r="T16" s="47" t="s">
        <v>951</v>
      </c>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row>
    <row r="17" spans="1:245" s="59" customFormat="1">
      <c r="A17" s="237" t="s">
        <v>586</v>
      </c>
      <c r="B17" s="302" t="s">
        <v>218</v>
      </c>
      <c r="C17" s="26" t="s">
        <v>697</v>
      </c>
      <c r="D17" s="621">
        <f>VLOOKUP(B17,'[1]ICR Data'!$A:$E,5,FALSE)</f>
        <v>7.1999999999999998E-3</v>
      </c>
      <c r="E17" s="111">
        <v>0.3</v>
      </c>
      <c r="F17" s="111">
        <v>0.9</v>
      </c>
      <c r="G17" s="111">
        <v>0.3</v>
      </c>
      <c r="H17" s="111">
        <v>0.9</v>
      </c>
      <c r="I17" s="111">
        <v>0.3</v>
      </c>
      <c r="J17" s="111">
        <v>0.9</v>
      </c>
      <c r="K17" s="111">
        <v>0</v>
      </c>
      <c r="L17" s="111">
        <v>0.25</v>
      </c>
      <c r="M17" s="111">
        <v>0</v>
      </c>
      <c r="N17" s="111">
        <v>0.2</v>
      </c>
      <c r="O17" s="111">
        <v>0</v>
      </c>
      <c r="P17" s="111">
        <v>0.2</v>
      </c>
      <c r="Q17" s="111">
        <v>0</v>
      </c>
      <c r="R17" s="111">
        <v>0</v>
      </c>
      <c r="S17" s="621">
        <f>VLOOKUP(B17,'[1]BuySell Data'!$A:$E,5,FALSE)</f>
        <v>2.2000000000000001E-3</v>
      </c>
      <c r="T17" s="47" t="s">
        <v>952</v>
      </c>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c r="GM17" s="49"/>
      <c r="GN17" s="49"/>
      <c r="GO17" s="49"/>
      <c r="GP17" s="49"/>
      <c r="GQ17" s="49"/>
      <c r="GR17" s="49"/>
      <c r="GS17" s="49"/>
      <c r="GT17" s="49"/>
      <c r="GU17" s="49"/>
      <c r="GV17" s="49"/>
      <c r="GW17" s="49"/>
      <c r="GX17" s="49"/>
      <c r="GY17" s="49"/>
      <c r="GZ17" s="49"/>
      <c r="HA17" s="49"/>
      <c r="HB17" s="49"/>
      <c r="HC17" s="49"/>
      <c r="HD17" s="49"/>
      <c r="HE17" s="49"/>
      <c r="HF17" s="49"/>
      <c r="HG17" s="49"/>
      <c r="HH17" s="49"/>
      <c r="HI17" s="49"/>
      <c r="HJ17" s="49"/>
      <c r="HK17" s="49"/>
      <c r="HL17" s="49"/>
      <c r="HM17" s="49"/>
      <c r="HN17" s="49"/>
      <c r="HO17" s="49"/>
      <c r="HP17" s="49"/>
      <c r="HQ17" s="49"/>
      <c r="HR17" s="49"/>
      <c r="HS17" s="49"/>
      <c r="HT17" s="49"/>
      <c r="HU17" s="49"/>
      <c r="HV17" s="49"/>
      <c r="HW17" s="49"/>
      <c r="HX17" s="49"/>
      <c r="HY17" s="49"/>
      <c r="HZ17" s="49"/>
      <c r="IA17" s="49"/>
      <c r="IB17" s="49"/>
      <c r="IC17" s="49"/>
      <c r="ID17" s="49"/>
      <c r="IE17" s="49"/>
      <c r="IF17" s="49"/>
      <c r="IG17" s="49"/>
      <c r="IH17" s="49"/>
      <c r="II17" s="49"/>
      <c r="IJ17" s="49"/>
      <c r="IK17" s="49"/>
    </row>
    <row r="18" spans="1:245" s="59" customFormat="1">
      <c r="A18" s="303" t="s">
        <v>248</v>
      </c>
      <c r="B18" s="302" t="s">
        <v>239</v>
      </c>
      <c r="C18" s="26" t="s">
        <v>697</v>
      </c>
      <c r="D18" s="621" t="e">
        <f>VLOOKUP(B18,'[1]ICR Data'!$A:$E,5,FALSE)</f>
        <v>#N/A</v>
      </c>
      <c r="E18" s="111">
        <v>0</v>
      </c>
      <c r="F18" s="111">
        <v>0.3</v>
      </c>
      <c r="G18" s="111">
        <v>0</v>
      </c>
      <c r="H18" s="111">
        <v>0.9</v>
      </c>
      <c r="I18" s="111">
        <v>0</v>
      </c>
      <c r="J18" s="111">
        <v>0.9</v>
      </c>
      <c r="K18" s="111">
        <v>0</v>
      </c>
      <c r="L18" s="111">
        <v>0.3</v>
      </c>
      <c r="M18" s="111">
        <v>0</v>
      </c>
      <c r="N18" s="111">
        <v>0.5</v>
      </c>
      <c r="O18" s="111">
        <v>0</v>
      </c>
      <c r="P18" s="111">
        <v>0.1</v>
      </c>
      <c r="Q18" s="111">
        <v>0</v>
      </c>
      <c r="R18" s="111">
        <v>0</v>
      </c>
      <c r="S18" s="621" t="e">
        <f>VLOOKUP(B18,'[1]BuySell Data'!$A:$E,5,FALSE)</f>
        <v>#N/A</v>
      </c>
      <c r="T18" s="47" t="s">
        <v>953</v>
      </c>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c r="GM18" s="49"/>
      <c r="GN18" s="49"/>
      <c r="GO18" s="49"/>
      <c r="GP18" s="49"/>
      <c r="GQ18" s="49"/>
      <c r="GR18" s="49"/>
      <c r="GS18" s="49"/>
      <c r="GT18" s="49"/>
      <c r="GU18" s="49"/>
      <c r="GV18" s="49"/>
      <c r="GW18" s="49"/>
      <c r="GX18" s="49"/>
      <c r="GY18" s="49"/>
      <c r="GZ18" s="49"/>
      <c r="HA18" s="49"/>
      <c r="HB18" s="49"/>
      <c r="HC18" s="49"/>
      <c r="HD18" s="49"/>
      <c r="HE18" s="49"/>
      <c r="HF18" s="49"/>
      <c r="HG18" s="49"/>
      <c r="HH18" s="49"/>
      <c r="HI18" s="49"/>
      <c r="HJ18" s="49"/>
      <c r="HK18" s="49"/>
      <c r="HL18" s="49"/>
      <c r="HM18" s="49"/>
      <c r="HN18" s="49"/>
      <c r="HO18" s="49"/>
      <c r="HP18" s="49"/>
      <c r="HQ18" s="49"/>
      <c r="HR18" s="49"/>
      <c r="HS18" s="49"/>
      <c r="HT18" s="49"/>
      <c r="HU18" s="49"/>
      <c r="HV18" s="49"/>
      <c r="HW18" s="49"/>
      <c r="HX18" s="49"/>
      <c r="HY18" s="49"/>
      <c r="HZ18" s="49"/>
      <c r="IA18" s="49"/>
      <c r="IB18" s="49"/>
      <c r="IC18" s="49"/>
      <c r="ID18" s="49"/>
      <c r="IE18" s="49"/>
      <c r="IF18" s="49"/>
      <c r="IG18" s="49"/>
      <c r="IH18" s="49"/>
      <c r="II18" s="49"/>
      <c r="IJ18" s="49"/>
      <c r="IK18" s="49"/>
    </row>
    <row r="19" spans="1:245" s="59" customFormat="1">
      <c r="A19" s="148" t="s">
        <v>63</v>
      </c>
      <c r="B19" s="242" t="s">
        <v>64</v>
      </c>
      <c r="C19" s="26" t="s">
        <v>697</v>
      </c>
      <c r="D19" s="621">
        <f>VLOOKUP(B19,'[1]ICR Data'!$A:$E,5,FALSE)</f>
        <v>2.8999999999999998E-3</v>
      </c>
      <c r="E19" s="111">
        <v>0.08</v>
      </c>
      <c r="F19" s="111">
        <v>0.12</v>
      </c>
      <c r="G19" s="111">
        <v>0.16</v>
      </c>
      <c r="H19" s="111">
        <v>0.2</v>
      </c>
      <c r="I19" s="111">
        <v>0.4</v>
      </c>
      <c r="J19" s="111">
        <v>0.44</v>
      </c>
      <c r="K19" s="111">
        <v>0.1</v>
      </c>
      <c r="L19" s="111">
        <v>0.14000000000000001</v>
      </c>
      <c r="M19" s="111">
        <v>0</v>
      </c>
      <c r="N19" s="111">
        <v>0.105</v>
      </c>
      <c r="O19" s="111">
        <v>0</v>
      </c>
      <c r="P19" s="111">
        <v>0</v>
      </c>
      <c r="Q19" s="111">
        <v>0</v>
      </c>
      <c r="R19" s="111">
        <v>0</v>
      </c>
      <c r="S19" s="621">
        <f>VLOOKUP(B19,'[1]BuySell Data'!$A:$E,5,FALSE)</f>
        <v>2E-3</v>
      </c>
      <c r="T19" s="47" t="s">
        <v>954</v>
      </c>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c r="GM19" s="49"/>
      <c r="GN19" s="49"/>
      <c r="GO19" s="49"/>
      <c r="GP19" s="49"/>
      <c r="GQ19" s="49"/>
      <c r="GR19" s="49"/>
      <c r="GS19" s="49"/>
      <c r="GT19" s="49"/>
      <c r="GU19" s="49"/>
      <c r="GV19" s="49"/>
      <c r="GW19" s="49"/>
      <c r="GX19" s="49"/>
      <c r="GY19" s="49"/>
      <c r="GZ19" s="49"/>
      <c r="HA19" s="49"/>
      <c r="HB19" s="49"/>
      <c r="HC19" s="49"/>
      <c r="HD19" s="49"/>
      <c r="HE19" s="49"/>
      <c r="HF19" s="49"/>
      <c r="HG19" s="49"/>
      <c r="HH19" s="49"/>
      <c r="HI19" s="49"/>
      <c r="HJ19" s="49"/>
      <c r="HK19" s="49"/>
      <c r="HL19" s="49"/>
      <c r="HM19" s="49"/>
      <c r="HN19" s="49"/>
      <c r="HO19" s="49"/>
      <c r="HP19" s="49"/>
      <c r="HQ19" s="49"/>
      <c r="HR19" s="49"/>
      <c r="HS19" s="49"/>
      <c r="HT19" s="49"/>
      <c r="HU19" s="49"/>
      <c r="HV19" s="49"/>
      <c r="HW19" s="49"/>
      <c r="HX19" s="49"/>
      <c r="HY19" s="49"/>
      <c r="HZ19" s="49"/>
      <c r="IA19" s="49"/>
      <c r="IB19" s="49"/>
      <c r="IC19" s="49"/>
      <c r="ID19" s="49"/>
      <c r="IE19" s="49"/>
      <c r="IF19" s="49"/>
      <c r="IG19" s="49"/>
      <c r="IH19" s="49"/>
      <c r="II19" s="49"/>
      <c r="IJ19" s="49"/>
      <c r="IK19" s="49"/>
    </row>
    <row r="20" spans="1:245" s="59" customFormat="1">
      <c r="A20" s="134"/>
      <c r="B20" s="304"/>
      <c r="C20" s="93"/>
      <c r="D20" s="94" t="e">
        <f>MIN(D8:D19)</f>
        <v>#N/A</v>
      </c>
      <c r="E20" s="94">
        <f>MIN(E8:E19)</f>
        <v>0</v>
      </c>
      <c r="F20" s="96"/>
      <c r="G20" s="94">
        <f>MIN(G8:G19)</f>
        <v>0</v>
      </c>
      <c r="H20" s="96"/>
      <c r="I20" s="94">
        <f>MIN(I8:I19)</f>
        <v>0</v>
      </c>
      <c r="J20" s="96"/>
      <c r="K20" s="94">
        <f>MIN(K8:K19)</f>
        <v>0</v>
      </c>
      <c r="L20" s="96"/>
      <c r="M20" s="94">
        <f>MIN(M8:M19)</f>
        <v>0</v>
      </c>
      <c r="N20" s="96"/>
      <c r="O20" s="94">
        <f>MIN(O8:O19)</f>
        <v>0</v>
      </c>
      <c r="P20" s="96"/>
      <c r="Q20" s="94">
        <f>MIN(Q8:Q19)</f>
        <v>0</v>
      </c>
      <c r="R20" s="96"/>
      <c r="S20" s="94" t="e">
        <f>MIN(S8:S19)</f>
        <v>#N/A</v>
      </c>
      <c r="T20" s="50"/>
      <c r="U20" s="97"/>
      <c r="V20" s="97"/>
      <c r="W20" s="97"/>
      <c r="X20" s="97"/>
      <c r="Y20" s="97"/>
      <c r="Z20" s="97"/>
      <c r="AA20" s="97"/>
      <c r="AB20" s="97"/>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97"/>
      <c r="BD20" s="97"/>
      <c r="BE20" s="97"/>
      <c r="BF20" s="97"/>
      <c r="BG20" s="97"/>
      <c r="BH20" s="97"/>
      <c r="BI20" s="97"/>
      <c r="BJ20" s="97"/>
      <c r="BK20" s="97"/>
      <c r="BL20" s="97"/>
      <c r="BM20" s="97"/>
      <c r="BN20" s="97"/>
      <c r="BO20" s="97"/>
      <c r="BP20" s="97"/>
      <c r="BQ20" s="97"/>
      <c r="BR20" s="97"/>
      <c r="BS20" s="97"/>
      <c r="BT20" s="97"/>
      <c r="BU20" s="97"/>
      <c r="BV20" s="97"/>
      <c r="BW20" s="97"/>
      <c r="BX20" s="97"/>
      <c r="BY20" s="97"/>
      <c r="BZ20" s="97"/>
      <c r="CA20" s="97"/>
      <c r="CB20" s="97"/>
      <c r="CC20" s="97"/>
      <c r="CD20" s="97"/>
      <c r="CE20" s="97"/>
      <c r="CF20" s="97"/>
      <c r="CG20" s="97"/>
      <c r="CH20" s="97"/>
      <c r="CI20" s="97"/>
      <c r="CJ20" s="97"/>
      <c r="CK20" s="97"/>
      <c r="CL20" s="97"/>
      <c r="CM20" s="97"/>
      <c r="CN20" s="97"/>
      <c r="CO20" s="97"/>
      <c r="CP20" s="97"/>
      <c r="CQ20" s="97"/>
      <c r="CR20" s="97"/>
      <c r="CS20" s="97"/>
      <c r="CT20" s="97"/>
      <c r="CU20" s="97"/>
      <c r="CV20" s="97"/>
      <c r="CW20" s="97"/>
      <c r="CX20" s="97"/>
      <c r="CY20" s="97"/>
      <c r="CZ20" s="97"/>
      <c r="DA20" s="97"/>
      <c r="DB20" s="97"/>
      <c r="DC20" s="97"/>
      <c r="DD20" s="97"/>
      <c r="DE20" s="97"/>
      <c r="DF20" s="97"/>
      <c r="DG20" s="97"/>
      <c r="DH20" s="97"/>
      <c r="DI20" s="97"/>
      <c r="DJ20" s="97"/>
      <c r="DK20" s="97"/>
      <c r="DL20" s="97"/>
      <c r="DM20" s="97"/>
      <c r="DN20" s="97"/>
      <c r="DO20" s="97"/>
      <c r="DP20" s="97"/>
      <c r="DQ20" s="97"/>
      <c r="DR20" s="97"/>
      <c r="DS20" s="97"/>
      <c r="DT20" s="97"/>
      <c r="DU20" s="97"/>
      <c r="DV20" s="97"/>
      <c r="DW20" s="97"/>
      <c r="DX20" s="97"/>
      <c r="DY20" s="97"/>
      <c r="DZ20" s="97"/>
      <c r="EA20" s="97"/>
      <c r="EB20" s="97"/>
      <c r="EC20" s="97"/>
      <c r="ED20" s="97"/>
      <c r="EE20" s="97"/>
      <c r="EF20" s="97"/>
      <c r="EG20" s="97"/>
      <c r="EH20" s="97"/>
      <c r="EI20" s="97"/>
      <c r="EJ20" s="97"/>
      <c r="EK20" s="97"/>
      <c r="EL20" s="97"/>
      <c r="EM20" s="97"/>
      <c r="EN20" s="97"/>
      <c r="EO20" s="97"/>
      <c r="EP20" s="97"/>
      <c r="EQ20" s="97"/>
      <c r="ER20" s="97"/>
      <c r="ES20" s="97"/>
      <c r="ET20" s="97"/>
      <c r="EU20" s="97"/>
      <c r="EV20" s="97"/>
      <c r="EW20" s="97"/>
      <c r="EX20" s="97"/>
      <c r="EY20" s="97"/>
      <c r="EZ20" s="97"/>
      <c r="FA20" s="97"/>
      <c r="FB20" s="97"/>
      <c r="FC20" s="97"/>
      <c r="FD20" s="97"/>
      <c r="FE20" s="97"/>
      <c r="FF20" s="97"/>
      <c r="FG20" s="97"/>
      <c r="FH20" s="97"/>
      <c r="FI20" s="97"/>
      <c r="FJ20" s="97"/>
      <c r="FK20" s="97"/>
      <c r="FL20" s="97"/>
      <c r="FM20" s="97"/>
      <c r="FN20" s="97"/>
      <c r="FO20" s="97"/>
      <c r="FP20" s="97"/>
      <c r="FQ20" s="97"/>
      <c r="FR20" s="97"/>
      <c r="FS20" s="97"/>
      <c r="FT20" s="97"/>
      <c r="FU20" s="97"/>
      <c r="FV20" s="97"/>
      <c r="FW20" s="97"/>
      <c r="FX20" s="97"/>
      <c r="FY20" s="97"/>
      <c r="FZ20" s="97"/>
      <c r="GA20" s="97"/>
      <c r="GB20" s="97"/>
      <c r="GC20" s="97"/>
      <c r="GD20" s="97"/>
      <c r="GE20" s="97"/>
      <c r="GF20" s="97"/>
      <c r="GG20" s="97"/>
      <c r="GH20" s="97"/>
      <c r="GI20" s="97"/>
      <c r="GJ20" s="97"/>
      <c r="GK20" s="97"/>
      <c r="GL20" s="97"/>
      <c r="GM20" s="97"/>
      <c r="GN20" s="97"/>
      <c r="GO20" s="97"/>
      <c r="GP20" s="97"/>
      <c r="GQ20" s="97"/>
      <c r="GR20" s="97"/>
      <c r="GS20" s="97"/>
      <c r="GT20" s="97"/>
      <c r="GU20" s="97"/>
      <c r="GV20" s="97"/>
      <c r="GW20" s="97"/>
      <c r="GX20" s="97"/>
      <c r="GY20" s="97"/>
      <c r="GZ20" s="97"/>
      <c r="HA20" s="97"/>
      <c r="HB20" s="97"/>
      <c r="HC20" s="97"/>
      <c r="HD20" s="97"/>
      <c r="HE20" s="97"/>
      <c r="HF20" s="97"/>
      <c r="HG20" s="97"/>
      <c r="HH20" s="97"/>
      <c r="HI20" s="97"/>
      <c r="HJ20" s="97"/>
      <c r="HK20" s="97"/>
      <c r="HL20" s="97"/>
      <c r="HM20" s="97"/>
      <c r="HN20" s="97"/>
      <c r="HO20" s="97"/>
      <c r="HP20" s="97"/>
      <c r="HQ20" s="97"/>
      <c r="HR20" s="97"/>
      <c r="HS20" s="97"/>
      <c r="HT20" s="97"/>
      <c r="HU20" s="97"/>
      <c r="HV20" s="97"/>
      <c r="HW20" s="97"/>
      <c r="HX20" s="97"/>
      <c r="HY20" s="97"/>
      <c r="HZ20" s="97"/>
      <c r="IA20" s="97"/>
      <c r="IB20" s="97"/>
      <c r="IC20" s="97"/>
      <c r="ID20" s="97"/>
      <c r="IE20" s="97"/>
      <c r="IF20" s="97"/>
      <c r="IG20" s="97"/>
      <c r="IH20" s="97"/>
      <c r="II20" s="97"/>
      <c r="IJ20" s="97"/>
      <c r="IK20" s="97"/>
    </row>
    <row r="21" spans="1:245" s="59" customFormat="1">
      <c r="A21" s="134"/>
      <c r="B21" s="304"/>
      <c r="C21" s="93"/>
      <c r="D21" s="94" t="e">
        <f>MAX(D8:D19)</f>
        <v>#N/A</v>
      </c>
      <c r="E21" s="96"/>
      <c r="F21" s="95">
        <f>MAX(F8:F19)</f>
        <v>0.9</v>
      </c>
      <c r="G21" s="96"/>
      <c r="H21" s="95">
        <f>MAX(H8:H19)</f>
        <v>1</v>
      </c>
      <c r="I21" s="96"/>
      <c r="J21" s="95">
        <f>MAX(J8:J19)</f>
        <v>0.9</v>
      </c>
      <c r="K21" s="96"/>
      <c r="L21" s="95">
        <f>MAX(L8:L19)</f>
        <v>0.3</v>
      </c>
      <c r="M21" s="96"/>
      <c r="N21" s="95">
        <f>MAX(N8:N19)</f>
        <v>0.5</v>
      </c>
      <c r="O21" s="96"/>
      <c r="P21" s="95">
        <f>MAX(P8:P19)</f>
        <v>0.2</v>
      </c>
      <c r="Q21" s="96"/>
      <c r="R21" s="95">
        <f>MAX(R8:R19)</f>
        <v>0.3</v>
      </c>
      <c r="S21" s="94" t="e">
        <f>MAX(S8:S19)</f>
        <v>#N/A</v>
      </c>
      <c r="T21" s="50"/>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97"/>
      <c r="BE21" s="97"/>
      <c r="BF21" s="97"/>
      <c r="BG21" s="97"/>
      <c r="BH21" s="97"/>
      <c r="BI21" s="97"/>
      <c r="BJ21" s="97"/>
      <c r="BK21" s="97"/>
      <c r="BL21" s="97"/>
      <c r="BM21" s="97"/>
      <c r="BN21" s="97"/>
      <c r="BO21" s="97"/>
      <c r="BP21" s="97"/>
      <c r="BQ21" s="97"/>
      <c r="BR21" s="97"/>
      <c r="BS21" s="97"/>
      <c r="BT21" s="97"/>
      <c r="BU21" s="97"/>
      <c r="BV21" s="97"/>
      <c r="BW21" s="97"/>
      <c r="BX21" s="97"/>
      <c r="BY21" s="97"/>
      <c r="BZ21" s="97"/>
      <c r="CA21" s="97"/>
      <c r="CB21" s="97"/>
      <c r="CC21" s="97"/>
      <c r="CD21" s="97"/>
      <c r="CE21" s="97"/>
      <c r="CF21" s="97"/>
      <c r="CG21" s="97"/>
      <c r="CH21" s="97"/>
      <c r="CI21" s="97"/>
      <c r="CJ21" s="97"/>
      <c r="CK21" s="97"/>
      <c r="CL21" s="97"/>
      <c r="CM21" s="97"/>
      <c r="CN21" s="97"/>
      <c r="CO21" s="97"/>
      <c r="CP21" s="97"/>
      <c r="CQ21" s="97"/>
      <c r="CR21" s="97"/>
      <c r="CS21" s="97"/>
      <c r="CT21" s="97"/>
      <c r="CU21" s="97"/>
      <c r="CV21" s="97"/>
      <c r="CW21" s="97"/>
      <c r="CX21" s="97"/>
      <c r="CY21" s="97"/>
      <c r="CZ21" s="97"/>
      <c r="DA21" s="97"/>
      <c r="DB21" s="97"/>
      <c r="DC21" s="97"/>
      <c r="DD21" s="97"/>
      <c r="DE21" s="97"/>
      <c r="DF21" s="97"/>
      <c r="DG21" s="97"/>
      <c r="DH21" s="97"/>
      <c r="DI21" s="97"/>
      <c r="DJ21" s="97"/>
      <c r="DK21" s="97"/>
      <c r="DL21" s="97"/>
      <c r="DM21" s="97"/>
      <c r="DN21" s="97"/>
      <c r="DO21" s="97"/>
      <c r="DP21" s="97"/>
      <c r="DQ21" s="97"/>
      <c r="DR21" s="97"/>
      <c r="DS21" s="97"/>
      <c r="DT21" s="97"/>
      <c r="DU21" s="97"/>
      <c r="DV21" s="97"/>
      <c r="DW21" s="97"/>
      <c r="DX21" s="97"/>
      <c r="DY21" s="97"/>
      <c r="DZ21" s="97"/>
      <c r="EA21" s="97"/>
      <c r="EB21" s="97"/>
      <c r="EC21" s="97"/>
      <c r="ED21" s="97"/>
      <c r="EE21" s="97"/>
      <c r="EF21" s="97"/>
      <c r="EG21" s="97"/>
      <c r="EH21" s="97"/>
      <c r="EI21" s="97"/>
      <c r="EJ21" s="97"/>
      <c r="EK21" s="97"/>
      <c r="EL21" s="97"/>
      <c r="EM21" s="97"/>
      <c r="EN21" s="97"/>
      <c r="EO21" s="97"/>
      <c r="EP21" s="97"/>
      <c r="EQ21" s="97"/>
      <c r="ER21" s="97"/>
      <c r="ES21" s="97"/>
      <c r="ET21" s="97"/>
      <c r="EU21" s="97"/>
      <c r="EV21" s="97"/>
      <c r="EW21" s="97"/>
      <c r="EX21" s="97"/>
      <c r="EY21" s="97"/>
      <c r="EZ21" s="97"/>
      <c r="FA21" s="97"/>
      <c r="FB21" s="97"/>
      <c r="FC21" s="97"/>
      <c r="FD21" s="97"/>
      <c r="FE21" s="97"/>
      <c r="FF21" s="97"/>
      <c r="FG21" s="97"/>
      <c r="FH21" s="97"/>
      <c r="FI21" s="97"/>
      <c r="FJ21" s="97"/>
      <c r="FK21" s="97"/>
      <c r="FL21" s="97"/>
      <c r="FM21" s="97"/>
      <c r="FN21" s="97"/>
      <c r="FO21" s="97"/>
      <c r="FP21" s="97"/>
      <c r="FQ21" s="97"/>
      <c r="FR21" s="97"/>
      <c r="FS21" s="97"/>
      <c r="FT21" s="97"/>
      <c r="FU21" s="97"/>
      <c r="FV21" s="97"/>
      <c r="FW21" s="97"/>
      <c r="FX21" s="97"/>
      <c r="FY21" s="97"/>
      <c r="FZ21" s="97"/>
      <c r="GA21" s="97"/>
      <c r="GB21" s="97"/>
      <c r="GC21" s="97"/>
      <c r="GD21" s="97"/>
      <c r="GE21" s="97"/>
      <c r="GF21" s="97"/>
      <c r="GG21" s="97"/>
      <c r="GH21" s="97"/>
      <c r="GI21" s="97"/>
      <c r="GJ21" s="97"/>
      <c r="GK21" s="97"/>
      <c r="GL21" s="97"/>
      <c r="GM21" s="97"/>
      <c r="GN21" s="97"/>
      <c r="GO21" s="97"/>
      <c r="GP21" s="97"/>
      <c r="GQ21" s="97"/>
      <c r="GR21" s="97"/>
      <c r="GS21" s="97"/>
      <c r="GT21" s="97"/>
      <c r="GU21" s="97"/>
      <c r="GV21" s="97"/>
      <c r="GW21" s="97"/>
      <c r="GX21" s="97"/>
      <c r="GY21" s="97"/>
      <c r="GZ21" s="97"/>
      <c r="HA21" s="97"/>
      <c r="HB21" s="97"/>
      <c r="HC21" s="97"/>
      <c r="HD21" s="97"/>
      <c r="HE21" s="97"/>
      <c r="HF21" s="97"/>
      <c r="HG21" s="97"/>
      <c r="HH21" s="97"/>
      <c r="HI21" s="97"/>
      <c r="HJ21" s="97"/>
      <c r="HK21" s="97"/>
      <c r="HL21" s="97"/>
      <c r="HM21" s="97"/>
      <c r="HN21" s="97"/>
      <c r="HO21" s="97"/>
      <c r="HP21" s="97"/>
      <c r="HQ21" s="97"/>
      <c r="HR21" s="97"/>
      <c r="HS21" s="97"/>
      <c r="HT21" s="97"/>
      <c r="HU21" s="97"/>
      <c r="HV21" s="97"/>
      <c r="HW21" s="97"/>
      <c r="HX21" s="97"/>
      <c r="HY21" s="97"/>
      <c r="HZ21" s="97"/>
      <c r="IA21" s="97"/>
      <c r="IB21" s="97"/>
      <c r="IC21" s="97"/>
      <c r="ID21" s="97"/>
      <c r="IE21" s="97"/>
      <c r="IF21" s="97"/>
      <c r="IG21" s="97"/>
      <c r="IH21" s="97"/>
      <c r="II21" s="97"/>
      <c r="IJ21" s="97"/>
      <c r="IK21" s="97"/>
    </row>
    <row r="22" spans="1:245" s="59" customFormat="1">
      <c r="A22" s="304" t="s">
        <v>106</v>
      </c>
      <c r="B22" s="304"/>
      <c r="C22" s="93"/>
      <c r="D22" s="32"/>
      <c r="E22" s="90"/>
      <c r="F22" s="90"/>
      <c r="G22" s="90"/>
      <c r="H22" s="90"/>
      <c r="I22" s="90"/>
      <c r="J22" s="90"/>
      <c r="K22" s="90"/>
      <c r="L22" s="90"/>
      <c r="M22" s="90"/>
      <c r="N22" s="90"/>
      <c r="O22" s="90"/>
      <c r="P22" s="90"/>
      <c r="Q22" s="90"/>
      <c r="R22" s="90"/>
      <c r="S22" s="32"/>
      <c r="T22" s="50"/>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row>
    <row r="23" spans="1:245" s="59" customFormat="1">
      <c r="A23" s="150" t="s">
        <v>1242</v>
      </c>
      <c r="B23" s="132" t="s">
        <v>1239</v>
      </c>
      <c r="C23" s="26" t="s">
        <v>697</v>
      </c>
      <c r="D23" s="621">
        <f>VLOOKUP(B23,'[1]ICR Data'!$A:$E,5,FALSE)</f>
        <v>9.8000000000000014E-3</v>
      </c>
      <c r="E23" s="622">
        <v>0</v>
      </c>
      <c r="F23" s="622">
        <v>0.15</v>
      </c>
      <c r="G23" s="622">
        <v>0.2</v>
      </c>
      <c r="H23" s="622">
        <v>0.45</v>
      </c>
      <c r="I23" s="622">
        <v>0.2</v>
      </c>
      <c r="J23" s="622">
        <v>0.45</v>
      </c>
      <c r="K23" s="622">
        <v>0.05</v>
      </c>
      <c r="L23" s="622">
        <v>0.3</v>
      </c>
      <c r="M23" s="622">
        <v>0.1</v>
      </c>
      <c r="N23" s="622">
        <v>0.35</v>
      </c>
      <c r="O23" s="622">
        <v>0</v>
      </c>
      <c r="P23" s="622">
        <v>0.2</v>
      </c>
      <c r="Q23" s="622">
        <v>0</v>
      </c>
      <c r="R23" s="622">
        <v>0.2</v>
      </c>
      <c r="S23" s="621">
        <f>VLOOKUP(B23,'[1]BuySell Data'!$A:$E,5,FALSE)</f>
        <v>1.6000000000000001E-3</v>
      </c>
      <c r="T23" s="53" t="s">
        <v>1271</v>
      </c>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row>
    <row r="24" spans="1:245" s="59" customFormat="1">
      <c r="A24" s="150" t="s">
        <v>1243</v>
      </c>
      <c r="B24" s="132" t="s">
        <v>1238</v>
      </c>
      <c r="C24" s="26" t="s">
        <v>697</v>
      </c>
      <c r="D24" s="621">
        <f>VLOOKUP(B24,'[1]ICR Data'!$A:$E,5,FALSE)</f>
        <v>4.0999999999999995E-3</v>
      </c>
      <c r="E24" s="622">
        <v>0</v>
      </c>
      <c r="F24" s="622">
        <v>0.25</v>
      </c>
      <c r="G24" s="622">
        <v>0.25</v>
      </c>
      <c r="H24" s="622">
        <v>0.5</v>
      </c>
      <c r="I24" s="622">
        <v>0.25</v>
      </c>
      <c r="J24" s="622">
        <v>0.5</v>
      </c>
      <c r="K24" s="622">
        <v>0</v>
      </c>
      <c r="L24" s="622">
        <v>0.25</v>
      </c>
      <c r="M24" s="622">
        <v>0.1</v>
      </c>
      <c r="N24" s="622">
        <v>0.3</v>
      </c>
      <c r="O24" s="622">
        <v>0</v>
      </c>
      <c r="P24" s="622">
        <v>0.2</v>
      </c>
      <c r="Q24" s="622">
        <v>0</v>
      </c>
      <c r="R24" s="622">
        <v>0.2</v>
      </c>
      <c r="S24" s="621">
        <f>VLOOKUP(B24,'[1]BuySell Data'!$A:$E,5,FALSE)</f>
        <v>1E-3</v>
      </c>
      <c r="T24" s="53" t="s">
        <v>1271</v>
      </c>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row>
    <row r="25" spans="1:245" s="59" customFormat="1">
      <c r="A25" s="300" t="s">
        <v>706</v>
      </c>
      <c r="B25" s="301" t="s">
        <v>677</v>
      </c>
      <c r="C25" s="26" t="s">
        <v>697</v>
      </c>
      <c r="D25" s="621">
        <f>VLOOKUP(B25,'[1]ICR Data'!$A:$E,5,FALSE)</f>
        <v>3.7499999999999999E-3</v>
      </c>
      <c r="E25" s="111">
        <v>0</v>
      </c>
      <c r="F25" s="111">
        <v>0.1</v>
      </c>
      <c r="G25" s="111">
        <v>0.19</v>
      </c>
      <c r="H25" s="111">
        <v>0.4</v>
      </c>
      <c r="I25" s="111">
        <v>0</v>
      </c>
      <c r="J25" s="111">
        <v>0.21</v>
      </c>
      <c r="K25" s="111">
        <v>0.18</v>
      </c>
      <c r="L25" s="111">
        <v>0.38</v>
      </c>
      <c r="M25" s="111">
        <v>0.13</v>
      </c>
      <c r="N25" s="111">
        <v>0.33</v>
      </c>
      <c r="O25" s="111">
        <v>0</v>
      </c>
      <c r="P25" s="111">
        <v>0</v>
      </c>
      <c r="Q25" s="111">
        <v>0</v>
      </c>
      <c r="R25" s="111">
        <v>0</v>
      </c>
      <c r="S25" s="621" t="str">
        <f>VLOOKUP(B25,'[1]BuySell Data'!$A:$E,5,FALSE)</f>
        <v>n/a</v>
      </c>
      <c r="T25" s="47" t="s">
        <v>947</v>
      </c>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row>
    <row r="26" spans="1:245" s="59" customFormat="1">
      <c r="A26" s="150" t="s">
        <v>749</v>
      </c>
      <c r="B26" s="132" t="s">
        <v>748</v>
      </c>
      <c r="C26" s="132" t="s">
        <v>697</v>
      </c>
      <c r="D26" s="621" t="e">
        <f>VLOOKUP(B26,'[1]ICR Data'!$A:$E,5,FALSE)</f>
        <v>#N/A</v>
      </c>
      <c r="E26" s="111">
        <v>0</v>
      </c>
      <c r="F26" s="111">
        <v>0.2</v>
      </c>
      <c r="G26" s="111">
        <v>0</v>
      </c>
      <c r="H26" s="111">
        <v>0.5</v>
      </c>
      <c r="I26" s="111">
        <v>0</v>
      </c>
      <c r="J26" s="111">
        <v>0</v>
      </c>
      <c r="K26" s="111">
        <v>0</v>
      </c>
      <c r="L26" s="111">
        <v>0.5</v>
      </c>
      <c r="M26" s="111">
        <v>0</v>
      </c>
      <c r="N26" s="111">
        <v>0</v>
      </c>
      <c r="O26" s="111">
        <v>0</v>
      </c>
      <c r="P26" s="111">
        <v>0.5</v>
      </c>
      <c r="Q26" s="111">
        <v>0</v>
      </c>
      <c r="R26" s="111">
        <v>0</v>
      </c>
      <c r="S26" s="621" t="e">
        <f>VLOOKUP(B26,'[1]BuySell Data'!$A:$E,5,FALSE)</f>
        <v>#N/A</v>
      </c>
      <c r="T26" s="47" t="s">
        <v>955</v>
      </c>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5"/>
      <c r="BD26" s="145"/>
      <c r="BE26" s="145"/>
      <c r="BF26" s="145"/>
      <c r="BG26" s="145"/>
      <c r="BH26" s="145"/>
      <c r="BI26" s="145"/>
      <c r="BJ26" s="145"/>
      <c r="BK26" s="145"/>
      <c r="BL26" s="145"/>
      <c r="BM26" s="145"/>
      <c r="BN26" s="145"/>
      <c r="BO26" s="145"/>
      <c r="BP26" s="145"/>
      <c r="BQ26" s="145"/>
      <c r="BR26" s="145"/>
      <c r="BS26" s="145"/>
      <c r="BT26" s="145"/>
      <c r="BU26" s="145"/>
      <c r="BV26" s="145"/>
      <c r="BW26" s="145"/>
      <c r="BX26" s="145"/>
      <c r="BY26" s="145"/>
      <c r="BZ26" s="145"/>
      <c r="CA26" s="145"/>
      <c r="CB26" s="145"/>
      <c r="CC26" s="145"/>
      <c r="CD26" s="145"/>
      <c r="CE26" s="145"/>
      <c r="CF26" s="145"/>
      <c r="CG26" s="145"/>
      <c r="CH26" s="145"/>
      <c r="CI26" s="145"/>
      <c r="CJ26" s="145"/>
      <c r="CK26" s="145"/>
      <c r="CL26" s="145"/>
      <c r="CM26" s="145"/>
      <c r="CN26" s="145"/>
      <c r="CO26" s="145"/>
      <c r="CP26" s="145"/>
      <c r="CQ26" s="145"/>
      <c r="CR26" s="145"/>
      <c r="CS26" s="145"/>
      <c r="CT26" s="145"/>
      <c r="CU26" s="145"/>
      <c r="CV26" s="145"/>
      <c r="CW26" s="145"/>
      <c r="CX26" s="145"/>
      <c r="CY26" s="145"/>
      <c r="CZ26" s="145"/>
      <c r="DA26" s="145"/>
      <c r="DB26" s="145"/>
      <c r="DC26" s="145"/>
      <c r="DD26" s="145"/>
      <c r="DE26" s="145"/>
      <c r="DF26" s="145"/>
      <c r="DG26" s="145"/>
      <c r="DH26" s="145"/>
      <c r="DI26" s="145"/>
      <c r="DJ26" s="145"/>
      <c r="DK26" s="145"/>
      <c r="DL26" s="145"/>
      <c r="DM26" s="145"/>
      <c r="DN26" s="145"/>
      <c r="DO26" s="145"/>
      <c r="DP26" s="145"/>
      <c r="DQ26" s="145"/>
      <c r="DR26" s="145"/>
      <c r="DS26" s="145"/>
      <c r="DT26" s="145"/>
      <c r="DU26" s="145"/>
      <c r="DV26" s="145"/>
      <c r="DW26" s="145"/>
      <c r="DX26" s="145"/>
      <c r="DY26" s="145"/>
      <c r="DZ26" s="145"/>
      <c r="EA26" s="145"/>
      <c r="EB26" s="145"/>
      <c r="EC26" s="145"/>
      <c r="ED26" s="145"/>
      <c r="EE26" s="145"/>
      <c r="EF26" s="145"/>
      <c r="EG26" s="145"/>
      <c r="EH26" s="145"/>
      <c r="EI26" s="145"/>
      <c r="EJ26" s="145"/>
      <c r="EK26" s="145"/>
      <c r="EL26" s="145"/>
      <c r="EM26" s="145"/>
      <c r="EN26" s="145"/>
      <c r="EO26" s="145"/>
      <c r="EP26" s="145"/>
      <c r="EQ26" s="145"/>
      <c r="ER26" s="145"/>
      <c r="ES26" s="145"/>
      <c r="ET26" s="145"/>
      <c r="EU26" s="145"/>
      <c r="EV26" s="145"/>
      <c r="EW26" s="145"/>
      <c r="EX26" s="145"/>
      <c r="EY26" s="145"/>
      <c r="EZ26" s="145"/>
      <c r="FA26" s="145"/>
      <c r="FB26" s="145"/>
      <c r="FC26" s="145"/>
      <c r="FD26" s="145"/>
      <c r="FE26" s="145"/>
      <c r="FF26" s="145"/>
      <c r="FG26" s="145"/>
      <c r="FH26" s="145"/>
      <c r="FI26" s="145"/>
      <c r="FJ26" s="145"/>
      <c r="FK26" s="145"/>
      <c r="FL26" s="145"/>
      <c r="FM26" s="145"/>
      <c r="FN26" s="145"/>
      <c r="FO26" s="145"/>
      <c r="FP26" s="145"/>
      <c r="FQ26" s="145"/>
      <c r="FR26" s="145"/>
      <c r="FS26" s="145"/>
      <c r="FT26" s="145"/>
      <c r="FU26" s="145"/>
      <c r="FV26" s="145"/>
      <c r="FW26" s="145"/>
      <c r="FX26" s="145"/>
      <c r="FY26" s="145"/>
      <c r="FZ26" s="145"/>
      <c r="GA26" s="145"/>
      <c r="GB26" s="145"/>
      <c r="GC26" s="145"/>
      <c r="GD26" s="145"/>
      <c r="GE26" s="145"/>
      <c r="GF26" s="145"/>
      <c r="GG26" s="145"/>
      <c r="GH26" s="145"/>
      <c r="GI26" s="145"/>
      <c r="GJ26" s="145"/>
      <c r="GK26" s="145"/>
      <c r="GL26" s="145"/>
      <c r="GM26" s="145"/>
      <c r="GN26" s="145"/>
      <c r="GO26" s="145"/>
      <c r="GP26" s="145"/>
      <c r="GQ26" s="145"/>
      <c r="GR26" s="145"/>
      <c r="GS26" s="145"/>
      <c r="GT26" s="145"/>
      <c r="GU26" s="145"/>
      <c r="GV26" s="145"/>
      <c r="GW26" s="145"/>
      <c r="GX26" s="145"/>
      <c r="GY26" s="145"/>
      <c r="GZ26" s="145"/>
      <c r="HA26" s="145"/>
      <c r="HB26" s="145"/>
      <c r="HC26" s="145"/>
      <c r="HD26" s="145"/>
      <c r="HE26" s="145"/>
      <c r="HF26" s="145"/>
      <c r="HG26" s="145"/>
      <c r="HH26" s="145"/>
      <c r="HI26" s="145"/>
      <c r="HJ26" s="145"/>
      <c r="HK26" s="145"/>
      <c r="HL26" s="145"/>
      <c r="HM26" s="145"/>
      <c r="HN26" s="145"/>
      <c r="HO26" s="145"/>
      <c r="HP26" s="145"/>
      <c r="HQ26" s="145"/>
      <c r="HR26" s="145"/>
      <c r="HS26" s="145"/>
      <c r="HT26" s="145"/>
      <c r="HU26" s="145"/>
      <c r="HV26" s="145"/>
      <c r="HW26" s="145"/>
      <c r="HX26" s="145"/>
      <c r="HY26" s="145"/>
      <c r="HZ26" s="145"/>
      <c r="IA26" s="145"/>
      <c r="IB26" s="145"/>
      <c r="IC26" s="145"/>
      <c r="ID26" s="145"/>
      <c r="IE26" s="145"/>
      <c r="IF26" s="145"/>
      <c r="IG26" s="145"/>
      <c r="IH26" s="145"/>
      <c r="II26" s="145"/>
      <c r="IJ26" s="145"/>
      <c r="IK26" s="145"/>
    </row>
    <row r="27" spans="1:245" s="3" customFormat="1">
      <c r="A27" s="150" t="s">
        <v>65</v>
      </c>
      <c r="B27" s="132" t="s">
        <v>66</v>
      </c>
      <c r="C27" s="26" t="s">
        <v>697</v>
      </c>
      <c r="D27" s="621">
        <f>VLOOKUP(B27,'[1]ICR Data'!$A:$E,5,FALSE)</f>
        <v>8.8999999999999999E-3</v>
      </c>
      <c r="E27" s="111">
        <v>0</v>
      </c>
      <c r="F27" s="111">
        <v>0.1</v>
      </c>
      <c r="G27" s="111">
        <v>0.27700000000000002</v>
      </c>
      <c r="H27" s="111">
        <v>0.317</v>
      </c>
      <c r="I27" s="111">
        <v>0.183</v>
      </c>
      <c r="J27" s="111">
        <v>0.223</v>
      </c>
      <c r="K27" s="111">
        <v>0.19</v>
      </c>
      <c r="L27" s="111">
        <v>0.23</v>
      </c>
      <c r="M27" s="111">
        <v>0.23</v>
      </c>
      <c r="N27" s="111">
        <v>0.27</v>
      </c>
      <c r="O27" s="111">
        <v>0.01</v>
      </c>
      <c r="P27" s="111">
        <v>0.05</v>
      </c>
      <c r="Q27" s="111">
        <v>0</v>
      </c>
      <c r="R27" s="111">
        <v>0.03</v>
      </c>
      <c r="S27" s="621">
        <f>VLOOKUP(B27,'[1]BuySell Data'!$A:$E,5,FALSE)</f>
        <v>2E-3</v>
      </c>
      <c r="T27" s="47" t="s">
        <v>948</v>
      </c>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row>
    <row r="28" spans="1:245" s="59" customFormat="1">
      <c r="A28" s="306" t="s">
        <v>200</v>
      </c>
      <c r="B28" s="302" t="s">
        <v>207</v>
      </c>
      <c r="C28" s="26" t="s">
        <v>697</v>
      </c>
      <c r="D28" s="621">
        <f>VLOOKUP(B28,'[1]ICR Data'!$A:$E,5,FALSE)</f>
        <v>7.5000000000000006E-3</v>
      </c>
      <c r="E28" s="111">
        <v>0</v>
      </c>
      <c r="F28" s="111">
        <v>0.28000000000000003</v>
      </c>
      <c r="G28" s="111">
        <v>0</v>
      </c>
      <c r="H28" s="111">
        <v>0.35</v>
      </c>
      <c r="I28" s="111">
        <v>0.05</v>
      </c>
      <c r="J28" s="111">
        <v>0.35</v>
      </c>
      <c r="K28" s="111">
        <v>0.1</v>
      </c>
      <c r="L28" s="111">
        <v>0.3</v>
      </c>
      <c r="M28" s="111">
        <v>0.09</v>
      </c>
      <c r="N28" s="111">
        <v>0.28999999999999998</v>
      </c>
      <c r="O28" s="111">
        <v>0</v>
      </c>
      <c r="P28" s="111">
        <v>0.2</v>
      </c>
      <c r="Q28" s="111">
        <v>0.06</v>
      </c>
      <c r="R28" s="111">
        <v>0.2</v>
      </c>
      <c r="S28" s="621">
        <f>VLOOKUP(B28,'[1]BuySell Data'!$A:$E,5,FALSE)</f>
        <v>1E-3</v>
      </c>
      <c r="T28" s="47" t="s">
        <v>949</v>
      </c>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row>
    <row r="29" spans="1:245" s="59" customFormat="1">
      <c r="A29" s="150" t="s">
        <v>795</v>
      </c>
      <c r="B29" s="132" t="s">
        <v>107</v>
      </c>
      <c r="C29" s="26" t="s">
        <v>697</v>
      </c>
      <c r="D29" s="621" t="e">
        <f>VLOOKUP(B29,'[1]ICR Data'!$A:$E,5,FALSE)</f>
        <v>#N/A</v>
      </c>
      <c r="E29" s="111">
        <v>0</v>
      </c>
      <c r="F29" s="111">
        <v>0.2</v>
      </c>
      <c r="G29" s="111">
        <v>0.05</v>
      </c>
      <c r="H29" s="111">
        <v>0.25</v>
      </c>
      <c r="I29" s="111">
        <v>0.05</v>
      </c>
      <c r="J29" s="111">
        <v>0.25</v>
      </c>
      <c r="K29" s="111">
        <v>0.15</v>
      </c>
      <c r="L29" s="111">
        <v>0.35</v>
      </c>
      <c r="M29" s="111">
        <v>0.15</v>
      </c>
      <c r="N29" s="111">
        <v>0.35</v>
      </c>
      <c r="O29" s="111">
        <v>0</v>
      </c>
      <c r="P29" s="111">
        <v>0.1</v>
      </c>
      <c r="Q29" s="111">
        <v>0</v>
      </c>
      <c r="R29" s="111">
        <v>0.2</v>
      </c>
      <c r="S29" s="621" t="e">
        <f>VLOOKUP(B29,'[1]BuySell Data'!$A:$E,5,FALSE)</f>
        <v>#N/A</v>
      </c>
      <c r="T29" s="47" t="s">
        <v>950</v>
      </c>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row>
    <row r="30" spans="1:245" s="59" customFormat="1">
      <c r="A30" s="239" t="s">
        <v>587</v>
      </c>
      <c r="B30" s="307" t="s">
        <v>219</v>
      </c>
      <c r="C30" s="26" t="s">
        <v>697</v>
      </c>
      <c r="D30" s="621">
        <f>VLOOKUP(B30,'[1]ICR Data'!$A:$E,5,FALSE)</f>
        <v>8.3000000000000018E-3</v>
      </c>
      <c r="E30" s="111">
        <v>0.2</v>
      </c>
      <c r="F30" s="111">
        <v>0.7</v>
      </c>
      <c r="G30" s="111">
        <v>0.2</v>
      </c>
      <c r="H30" s="111">
        <v>0.7</v>
      </c>
      <c r="I30" s="111">
        <v>0.2</v>
      </c>
      <c r="J30" s="111">
        <v>0.7</v>
      </c>
      <c r="K30" s="111">
        <v>0.1</v>
      </c>
      <c r="L30" s="111">
        <v>0.35</v>
      </c>
      <c r="M30" s="111">
        <v>0.1</v>
      </c>
      <c r="N30" s="111">
        <v>0.35</v>
      </c>
      <c r="O30" s="111">
        <v>0</v>
      </c>
      <c r="P30" s="111">
        <v>0.2</v>
      </c>
      <c r="Q30" s="111">
        <v>0</v>
      </c>
      <c r="R30" s="111">
        <v>0.3</v>
      </c>
      <c r="S30" s="621">
        <f>VLOOKUP(B30,'[1]BuySell Data'!$A:$E,5,FALSE)</f>
        <v>2.2000000000000001E-3</v>
      </c>
      <c r="T30" s="47" t="s">
        <v>952</v>
      </c>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row>
    <row r="31" spans="1:245" s="59" customFormat="1">
      <c r="A31" s="150" t="s">
        <v>761</v>
      </c>
      <c r="B31" s="302" t="s">
        <v>196</v>
      </c>
      <c r="C31" s="26" t="s">
        <v>697</v>
      </c>
      <c r="D31" s="621">
        <f>VLOOKUP(B31,'[1]ICR Data'!$A:$E,5,FALSE)</f>
        <v>8.6999999999999994E-3</v>
      </c>
      <c r="E31" s="111">
        <v>0</v>
      </c>
      <c r="F31" s="111">
        <v>1</v>
      </c>
      <c r="G31" s="111">
        <v>0</v>
      </c>
      <c r="H31" s="111">
        <v>0.75</v>
      </c>
      <c r="I31" s="111">
        <v>0</v>
      </c>
      <c r="J31" s="111">
        <v>0</v>
      </c>
      <c r="K31" s="111">
        <v>0</v>
      </c>
      <c r="L31" s="111">
        <v>0.75</v>
      </c>
      <c r="M31" s="111">
        <v>0</v>
      </c>
      <c r="N31" s="111">
        <v>0</v>
      </c>
      <c r="O31" s="111">
        <v>0</v>
      </c>
      <c r="P31" s="111">
        <v>0</v>
      </c>
      <c r="Q31" s="111">
        <v>0</v>
      </c>
      <c r="R31" s="111">
        <v>0</v>
      </c>
      <c r="S31" s="621">
        <f>VLOOKUP(B31,'[1]BuySell Data'!$A:$E,5,FALSE)</f>
        <v>2E-3</v>
      </c>
      <c r="T31" s="47" t="s">
        <v>956</v>
      </c>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row>
    <row r="32" spans="1:245" s="59" customFormat="1">
      <c r="A32" s="239" t="s">
        <v>249</v>
      </c>
      <c r="B32" s="307" t="s">
        <v>240</v>
      </c>
      <c r="C32" s="26" t="s">
        <v>697</v>
      </c>
      <c r="D32" s="621" t="e">
        <f>VLOOKUP(B32,'[1]ICR Data'!$A:$E,5,FALSE)</f>
        <v>#N/A</v>
      </c>
      <c r="E32" s="111">
        <v>0</v>
      </c>
      <c r="F32" s="111">
        <v>0.3</v>
      </c>
      <c r="G32" s="111">
        <v>0</v>
      </c>
      <c r="H32" s="111">
        <v>0.75</v>
      </c>
      <c r="I32" s="111">
        <v>0</v>
      </c>
      <c r="J32" s="111">
        <v>0.75</v>
      </c>
      <c r="K32" s="111">
        <v>0.08</v>
      </c>
      <c r="L32" s="111">
        <v>0.45</v>
      </c>
      <c r="M32" s="111">
        <v>0.08</v>
      </c>
      <c r="N32" s="111">
        <v>0.6</v>
      </c>
      <c r="O32" s="111">
        <v>0</v>
      </c>
      <c r="P32" s="111">
        <v>0.13</v>
      </c>
      <c r="Q32" s="111">
        <v>0</v>
      </c>
      <c r="R32" s="111">
        <v>0</v>
      </c>
      <c r="S32" s="621" t="e">
        <f>VLOOKUP(B32,'[1]BuySell Data'!$A:$E,5,FALSE)</f>
        <v>#N/A</v>
      </c>
      <c r="T32" s="47" t="s">
        <v>953</v>
      </c>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32"/>
      <c r="FP32" s="32"/>
      <c r="FQ32" s="32"/>
      <c r="FR32" s="32"/>
      <c r="FS32" s="32"/>
      <c r="FT32" s="32"/>
      <c r="FU32" s="32"/>
      <c r="FV32" s="32"/>
      <c r="FW32" s="32"/>
      <c r="FX32" s="32"/>
      <c r="FY32" s="32"/>
      <c r="FZ32" s="32"/>
      <c r="GA32" s="32"/>
      <c r="GB32" s="32"/>
      <c r="GC32" s="32"/>
      <c r="GD32" s="32"/>
      <c r="GE32" s="32"/>
      <c r="GF32" s="32"/>
      <c r="GG32" s="32"/>
      <c r="GH32" s="32"/>
      <c r="GI32" s="32"/>
      <c r="GJ32" s="32"/>
      <c r="GK32" s="32"/>
      <c r="GL32" s="32"/>
      <c r="GM32" s="32"/>
      <c r="GN32" s="32"/>
      <c r="GO32" s="32"/>
      <c r="GP32" s="32"/>
      <c r="GQ32" s="32"/>
      <c r="GR32" s="32"/>
      <c r="GS32" s="32"/>
      <c r="GT32" s="32"/>
      <c r="GU32" s="32"/>
      <c r="GV32" s="32"/>
      <c r="GW32" s="32"/>
      <c r="GX32" s="32"/>
      <c r="GY32" s="32"/>
      <c r="GZ32" s="32"/>
      <c r="HA32" s="32"/>
      <c r="HB32" s="32"/>
      <c r="HC32" s="32"/>
      <c r="HD32" s="32"/>
      <c r="HE32" s="32"/>
      <c r="HF32" s="32"/>
      <c r="HG32" s="32"/>
      <c r="HH32" s="32"/>
      <c r="HI32" s="32"/>
      <c r="HJ32" s="32"/>
      <c r="HK32" s="32"/>
      <c r="HL32" s="32"/>
      <c r="HM32" s="32"/>
      <c r="HN32" s="32"/>
      <c r="HO32" s="32"/>
      <c r="HP32" s="32"/>
      <c r="HQ32" s="32"/>
      <c r="HR32" s="32"/>
      <c r="HS32" s="32"/>
      <c r="HT32" s="32"/>
      <c r="HU32" s="32"/>
      <c r="HV32" s="32"/>
      <c r="HW32" s="32"/>
      <c r="HX32" s="32"/>
      <c r="HY32" s="32"/>
      <c r="HZ32" s="32"/>
      <c r="IA32" s="32"/>
      <c r="IB32" s="32"/>
      <c r="IC32" s="32"/>
      <c r="ID32" s="32"/>
      <c r="IE32" s="32"/>
      <c r="IF32" s="32"/>
      <c r="IG32" s="32"/>
      <c r="IH32" s="32"/>
      <c r="II32" s="32"/>
      <c r="IJ32" s="32"/>
      <c r="IK32" s="32"/>
    </row>
    <row r="33" spans="1:245" s="59" customFormat="1">
      <c r="A33" s="148" t="s">
        <v>67</v>
      </c>
      <c r="B33" s="242" t="s">
        <v>68</v>
      </c>
      <c r="C33" s="26" t="s">
        <v>697</v>
      </c>
      <c r="D33" s="621">
        <f>VLOOKUP(B33,'[1]ICR Data'!$A:$E,5,FALSE)</f>
        <v>2.8999999999999998E-3</v>
      </c>
      <c r="E33" s="111">
        <v>0</v>
      </c>
      <c r="F33" s="111">
        <v>0</v>
      </c>
      <c r="G33" s="111">
        <v>0.13</v>
      </c>
      <c r="H33" s="111">
        <v>0.17</v>
      </c>
      <c r="I33" s="111">
        <v>0.33</v>
      </c>
      <c r="J33" s="111">
        <v>0.37</v>
      </c>
      <c r="K33" s="111">
        <v>0.18</v>
      </c>
      <c r="L33" s="111">
        <v>0.22</v>
      </c>
      <c r="M33" s="111">
        <v>0.01</v>
      </c>
      <c r="N33" s="111">
        <v>0.16500000000000001</v>
      </c>
      <c r="O33" s="111">
        <v>0</v>
      </c>
      <c r="P33" s="111">
        <v>0</v>
      </c>
      <c r="Q33" s="111">
        <v>0</v>
      </c>
      <c r="R33" s="111">
        <v>0</v>
      </c>
      <c r="S33" s="621">
        <f>VLOOKUP(B33,'[1]BuySell Data'!$A:$E,5,FALSE)</f>
        <v>2E-3</v>
      </c>
      <c r="T33" s="47" t="s">
        <v>954</v>
      </c>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c r="EZ33" s="32"/>
      <c r="FA33" s="32"/>
      <c r="FB33" s="32"/>
      <c r="FC33" s="32"/>
      <c r="FD33" s="32"/>
      <c r="FE33" s="32"/>
      <c r="FF33" s="32"/>
      <c r="FG33" s="32"/>
      <c r="FH33" s="32"/>
      <c r="FI33" s="32"/>
      <c r="FJ33" s="32"/>
      <c r="FK33" s="32"/>
      <c r="FL33" s="32"/>
      <c r="FM33" s="32"/>
      <c r="FN33" s="32"/>
      <c r="FO33" s="32"/>
      <c r="FP33" s="32"/>
      <c r="FQ33" s="32"/>
      <c r="FR33" s="32"/>
      <c r="FS33" s="32"/>
      <c r="FT33" s="32"/>
      <c r="FU33" s="32"/>
      <c r="FV33" s="32"/>
      <c r="FW33" s="32"/>
      <c r="FX33" s="32"/>
      <c r="FY33" s="32"/>
      <c r="FZ33" s="32"/>
      <c r="GA33" s="32"/>
      <c r="GB33" s="32"/>
      <c r="GC33" s="32"/>
      <c r="GD33" s="32"/>
      <c r="GE33" s="32"/>
      <c r="GF33" s="32"/>
      <c r="GG33" s="32"/>
      <c r="GH33" s="32"/>
      <c r="GI33" s="32"/>
      <c r="GJ33" s="32"/>
      <c r="GK33" s="32"/>
      <c r="GL33" s="32"/>
      <c r="GM33" s="32"/>
      <c r="GN33" s="32"/>
      <c r="GO33" s="32"/>
      <c r="GP33" s="32"/>
      <c r="GQ33" s="32"/>
      <c r="GR33" s="32"/>
      <c r="GS33" s="32"/>
      <c r="GT33" s="32"/>
      <c r="GU33" s="32"/>
      <c r="GV33" s="32"/>
      <c r="GW33" s="32"/>
      <c r="GX33" s="32"/>
      <c r="GY33" s="32"/>
      <c r="GZ33" s="32"/>
      <c r="HA33" s="32"/>
      <c r="HB33" s="32"/>
      <c r="HC33" s="32"/>
      <c r="HD33" s="32"/>
      <c r="HE33" s="32"/>
      <c r="HF33" s="32"/>
      <c r="HG33" s="32"/>
      <c r="HH33" s="32"/>
      <c r="HI33" s="32"/>
      <c r="HJ33" s="32"/>
      <c r="HK33" s="32"/>
      <c r="HL33" s="32"/>
      <c r="HM33" s="32"/>
      <c r="HN33" s="32"/>
      <c r="HO33" s="32"/>
      <c r="HP33" s="32"/>
      <c r="HQ33" s="32"/>
      <c r="HR33" s="32"/>
      <c r="HS33" s="32"/>
      <c r="HT33" s="32"/>
      <c r="HU33" s="32"/>
      <c r="HV33" s="32"/>
      <c r="HW33" s="32"/>
      <c r="HX33" s="32"/>
      <c r="HY33" s="32"/>
      <c r="HZ33" s="32"/>
      <c r="IA33" s="32"/>
      <c r="IB33" s="32"/>
      <c r="IC33" s="32"/>
      <c r="ID33" s="32"/>
      <c r="IE33" s="32"/>
      <c r="IF33" s="32"/>
      <c r="IG33" s="32"/>
      <c r="IH33" s="32"/>
      <c r="II33" s="32"/>
      <c r="IJ33" s="32"/>
      <c r="IK33" s="32"/>
    </row>
    <row r="34" spans="1:245" s="59" customFormat="1">
      <c r="A34" s="134"/>
      <c r="B34" s="304"/>
      <c r="C34" s="93"/>
      <c r="D34" s="94" t="e">
        <f>MIN(D23:D33)</f>
        <v>#N/A</v>
      </c>
      <c r="E34" s="95">
        <f>MIN(E23:E33)</f>
        <v>0</v>
      </c>
      <c r="F34" s="96"/>
      <c r="G34" s="95">
        <f>MIN(G23:G33)</f>
        <v>0</v>
      </c>
      <c r="H34" s="96"/>
      <c r="I34" s="95">
        <f>MIN(I23:I33)</f>
        <v>0</v>
      </c>
      <c r="J34" s="96"/>
      <c r="K34" s="95">
        <f>MIN(K23:K33)</f>
        <v>0</v>
      </c>
      <c r="L34" s="96"/>
      <c r="M34" s="95">
        <f>MIN(M23:M33)</f>
        <v>0</v>
      </c>
      <c r="N34" s="96"/>
      <c r="O34" s="95">
        <f>MIN(O23:O33)</f>
        <v>0</v>
      </c>
      <c r="P34" s="96"/>
      <c r="Q34" s="95">
        <f>MIN(Q23:Q33)</f>
        <v>0</v>
      </c>
      <c r="R34" s="96"/>
      <c r="S34" s="94" t="e">
        <f>MIN(S23:S33)</f>
        <v>#N/A</v>
      </c>
      <c r="T34" s="50"/>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2"/>
      <c r="FG34" s="32"/>
      <c r="FH34" s="32"/>
      <c r="FI34" s="32"/>
      <c r="FJ34" s="32"/>
      <c r="FK34" s="32"/>
      <c r="FL34" s="32"/>
      <c r="FM34" s="32"/>
      <c r="FN34" s="32"/>
      <c r="FO34" s="32"/>
      <c r="FP34" s="32"/>
      <c r="FQ34" s="32"/>
      <c r="FR34" s="32"/>
      <c r="FS34" s="32"/>
      <c r="FT34" s="32"/>
      <c r="FU34" s="32"/>
      <c r="FV34" s="32"/>
      <c r="FW34" s="32"/>
      <c r="FX34" s="32"/>
      <c r="FY34" s="32"/>
      <c r="FZ34" s="32"/>
      <c r="GA34" s="32"/>
      <c r="GB34" s="32"/>
      <c r="GC34" s="32"/>
      <c r="GD34" s="32"/>
      <c r="GE34" s="32"/>
      <c r="GF34" s="32"/>
      <c r="GG34" s="32"/>
      <c r="GH34" s="32"/>
      <c r="GI34" s="32"/>
      <c r="GJ34" s="32"/>
      <c r="GK34" s="32"/>
      <c r="GL34" s="32"/>
      <c r="GM34" s="32"/>
      <c r="GN34" s="32"/>
      <c r="GO34" s="32"/>
      <c r="GP34" s="32"/>
      <c r="GQ34" s="32"/>
      <c r="GR34" s="32"/>
      <c r="GS34" s="32"/>
      <c r="GT34" s="32"/>
      <c r="GU34" s="32"/>
      <c r="GV34" s="32"/>
      <c r="GW34" s="32"/>
      <c r="GX34" s="32"/>
      <c r="GY34" s="32"/>
      <c r="GZ34" s="32"/>
      <c r="HA34" s="32"/>
      <c r="HB34" s="32"/>
      <c r="HC34" s="32"/>
      <c r="HD34" s="32"/>
      <c r="HE34" s="32"/>
      <c r="HF34" s="32"/>
      <c r="HG34" s="32"/>
      <c r="HH34" s="32"/>
      <c r="HI34" s="32"/>
      <c r="HJ34" s="32"/>
      <c r="HK34" s="32"/>
      <c r="HL34" s="32"/>
      <c r="HM34" s="32"/>
      <c r="HN34" s="32"/>
      <c r="HO34" s="32"/>
      <c r="HP34" s="32"/>
      <c r="HQ34" s="32"/>
      <c r="HR34" s="32"/>
      <c r="HS34" s="32"/>
      <c r="HT34" s="32"/>
      <c r="HU34" s="32"/>
      <c r="HV34" s="32"/>
      <c r="HW34" s="32"/>
      <c r="HX34" s="32"/>
      <c r="HY34" s="32"/>
      <c r="HZ34" s="32"/>
      <c r="IA34" s="32"/>
      <c r="IB34" s="32"/>
      <c r="IC34" s="32"/>
      <c r="ID34" s="32"/>
      <c r="IE34" s="32"/>
      <c r="IF34" s="32"/>
      <c r="IG34" s="32"/>
      <c r="IH34" s="32"/>
      <c r="II34" s="32"/>
      <c r="IJ34" s="32"/>
      <c r="IK34" s="32"/>
    </row>
    <row r="35" spans="1:245" s="59" customFormat="1">
      <c r="A35" s="134"/>
      <c r="B35" s="304"/>
      <c r="C35" s="93"/>
      <c r="D35" s="94" t="e">
        <f>MAX(D23:D33)</f>
        <v>#N/A</v>
      </c>
      <c r="E35" s="96"/>
      <c r="F35" s="95">
        <f>MAX(F23:F33)</f>
        <v>1</v>
      </c>
      <c r="G35" s="96"/>
      <c r="H35" s="95">
        <f>MAX(H23:H33)</f>
        <v>0.75</v>
      </c>
      <c r="I35" s="96"/>
      <c r="J35" s="95">
        <f>MAX(J23:J33)</f>
        <v>0.75</v>
      </c>
      <c r="K35" s="96"/>
      <c r="L35" s="95">
        <f>MAX(L23:L33)</f>
        <v>0.75</v>
      </c>
      <c r="M35" s="96"/>
      <c r="N35" s="95">
        <f>MAX(N23:N33)</f>
        <v>0.6</v>
      </c>
      <c r="O35" s="96"/>
      <c r="P35" s="95">
        <f>MAX(P23:P33)</f>
        <v>0.5</v>
      </c>
      <c r="Q35" s="96"/>
      <c r="R35" s="95">
        <f>MAX(R23:R33)</f>
        <v>0.3</v>
      </c>
      <c r="S35" s="94" t="e">
        <f>MAX(S23:S33)</f>
        <v>#N/A</v>
      </c>
      <c r="T35" s="50"/>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7"/>
      <c r="CQ35" s="97"/>
      <c r="CR35" s="97"/>
      <c r="CS35" s="97"/>
      <c r="CT35" s="97"/>
      <c r="CU35" s="97"/>
      <c r="CV35" s="97"/>
      <c r="CW35" s="97"/>
      <c r="CX35" s="97"/>
      <c r="CY35" s="97"/>
      <c r="CZ35" s="97"/>
      <c r="DA35" s="97"/>
      <c r="DB35" s="97"/>
      <c r="DC35" s="97"/>
      <c r="DD35" s="97"/>
      <c r="DE35" s="97"/>
      <c r="DF35" s="97"/>
      <c r="DG35" s="97"/>
      <c r="DH35" s="97"/>
      <c r="DI35" s="97"/>
      <c r="DJ35" s="97"/>
      <c r="DK35" s="97"/>
      <c r="DL35" s="97"/>
      <c r="DM35" s="97"/>
      <c r="DN35" s="97"/>
      <c r="DO35" s="97"/>
      <c r="DP35" s="97"/>
      <c r="DQ35" s="97"/>
      <c r="DR35" s="97"/>
      <c r="DS35" s="97"/>
      <c r="DT35" s="97"/>
      <c r="DU35" s="97"/>
      <c r="DV35" s="97"/>
      <c r="DW35" s="97"/>
      <c r="DX35" s="97"/>
      <c r="DY35" s="97"/>
      <c r="DZ35" s="97"/>
      <c r="EA35" s="97"/>
      <c r="EB35" s="97"/>
      <c r="EC35" s="97"/>
      <c r="ED35" s="97"/>
      <c r="EE35" s="97"/>
      <c r="EF35" s="97"/>
      <c r="EG35" s="97"/>
      <c r="EH35" s="97"/>
      <c r="EI35" s="97"/>
      <c r="EJ35" s="97"/>
      <c r="EK35" s="97"/>
      <c r="EL35" s="97"/>
      <c r="EM35" s="97"/>
      <c r="EN35" s="97"/>
      <c r="EO35" s="97"/>
      <c r="EP35" s="97"/>
      <c r="EQ35" s="97"/>
      <c r="ER35" s="97"/>
      <c r="ES35" s="97"/>
      <c r="ET35" s="97"/>
      <c r="EU35" s="97"/>
      <c r="EV35" s="97"/>
      <c r="EW35" s="97"/>
      <c r="EX35" s="97"/>
      <c r="EY35" s="97"/>
      <c r="EZ35" s="97"/>
      <c r="FA35" s="97"/>
      <c r="FB35" s="97"/>
      <c r="FC35" s="97"/>
      <c r="FD35" s="97"/>
      <c r="FE35" s="97"/>
      <c r="FF35" s="97"/>
      <c r="FG35" s="97"/>
      <c r="FH35" s="97"/>
      <c r="FI35" s="97"/>
      <c r="FJ35" s="97"/>
      <c r="FK35" s="97"/>
      <c r="FL35" s="97"/>
      <c r="FM35" s="97"/>
      <c r="FN35" s="97"/>
      <c r="FO35" s="97"/>
      <c r="FP35" s="97"/>
      <c r="FQ35" s="97"/>
      <c r="FR35" s="97"/>
      <c r="FS35" s="97"/>
      <c r="FT35" s="97"/>
      <c r="FU35" s="97"/>
      <c r="FV35" s="97"/>
      <c r="FW35" s="97"/>
      <c r="FX35" s="97"/>
      <c r="FY35" s="97"/>
      <c r="FZ35" s="97"/>
      <c r="GA35" s="97"/>
      <c r="GB35" s="97"/>
      <c r="GC35" s="97"/>
      <c r="GD35" s="97"/>
      <c r="GE35" s="97"/>
      <c r="GF35" s="97"/>
      <c r="GG35" s="97"/>
      <c r="GH35" s="97"/>
      <c r="GI35" s="97"/>
      <c r="GJ35" s="97"/>
      <c r="GK35" s="97"/>
      <c r="GL35" s="97"/>
      <c r="GM35" s="97"/>
      <c r="GN35" s="97"/>
      <c r="GO35" s="97"/>
      <c r="GP35" s="97"/>
      <c r="GQ35" s="97"/>
      <c r="GR35" s="97"/>
      <c r="GS35" s="97"/>
      <c r="GT35" s="97"/>
      <c r="GU35" s="97"/>
      <c r="GV35" s="97"/>
      <c r="GW35" s="97"/>
      <c r="GX35" s="97"/>
      <c r="GY35" s="97"/>
      <c r="GZ35" s="97"/>
      <c r="HA35" s="97"/>
      <c r="HB35" s="97"/>
      <c r="HC35" s="97"/>
      <c r="HD35" s="97"/>
      <c r="HE35" s="97"/>
      <c r="HF35" s="97"/>
      <c r="HG35" s="97"/>
      <c r="HH35" s="97"/>
      <c r="HI35" s="97"/>
      <c r="HJ35" s="97"/>
      <c r="HK35" s="97"/>
      <c r="HL35" s="97"/>
      <c r="HM35" s="97"/>
      <c r="HN35" s="97"/>
      <c r="HO35" s="97"/>
      <c r="HP35" s="97"/>
      <c r="HQ35" s="97"/>
      <c r="HR35" s="97"/>
      <c r="HS35" s="97"/>
      <c r="HT35" s="97"/>
      <c r="HU35" s="97"/>
      <c r="HV35" s="97"/>
      <c r="HW35" s="97"/>
      <c r="HX35" s="97"/>
      <c r="HY35" s="97"/>
      <c r="HZ35" s="97"/>
      <c r="IA35" s="97"/>
      <c r="IB35" s="97"/>
      <c r="IC35" s="97"/>
      <c r="ID35" s="97"/>
      <c r="IE35" s="97"/>
      <c r="IF35" s="97"/>
      <c r="IG35" s="97"/>
      <c r="IH35" s="97"/>
      <c r="II35" s="97"/>
      <c r="IJ35" s="97"/>
      <c r="IK35" s="97"/>
    </row>
    <row r="36" spans="1:245" s="59" customFormat="1">
      <c r="A36" s="308" t="s">
        <v>109</v>
      </c>
      <c r="B36" s="144"/>
      <c r="C36" s="12"/>
      <c r="D36" s="32"/>
      <c r="E36" s="90"/>
      <c r="F36" s="90"/>
      <c r="G36" s="90"/>
      <c r="H36" s="90"/>
      <c r="I36" s="90"/>
      <c r="J36" s="90"/>
      <c r="K36" s="90"/>
      <c r="L36" s="90"/>
      <c r="M36" s="90"/>
      <c r="N36" s="90"/>
      <c r="O36" s="90"/>
      <c r="P36" s="90"/>
      <c r="Q36" s="90"/>
      <c r="R36" s="90"/>
      <c r="S36" s="32"/>
      <c r="T36" s="50"/>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97"/>
      <c r="CD36" s="97"/>
      <c r="CE36" s="97"/>
      <c r="CF36" s="97"/>
      <c r="CG36" s="97"/>
      <c r="CH36" s="97"/>
      <c r="CI36" s="97"/>
      <c r="CJ36" s="97"/>
      <c r="CK36" s="97"/>
      <c r="CL36" s="97"/>
      <c r="CM36" s="97"/>
      <c r="CN36" s="97"/>
      <c r="CO36" s="97"/>
      <c r="CP36" s="97"/>
      <c r="CQ36" s="97"/>
      <c r="CR36" s="97"/>
      <c r="CS36" s="97"/>
      <c r="CT36" s="97"/>
      <c r="CU36" s="97"/>
      <c r="CV36" s="97"/>
      <c r="CW36" s="97"/>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7"/>
      <c r="EH36" s="97"/>
      <c r="EI36" s="97"/>
      <c r="EJ36" s="97"/>
      <c r="EK36" s="97"/>
      <c r="EL36" s="97"/>
      <c r="EM36" s="97"/>
      <c r="EN36" s="97"/>
      <c r="EO36" s="97"/>
      <c r="EP36" s="97"/>
      <c r="EQ36" s="97"/>
      <c r="ER36" s="97"/>
      <c r="ES36" s="97"/>
      <c r="ET36" s="97"/>
      <c r="EU36" s="97"/>
      <c r="EV36" s="97"/>
      <c r="EW36" s="97"/>
      <c r="EX36" s="97"/>
      <c r="EY36" s="97"/>
      <c r="EZ36" s="97"/>
      <c r="FA36" s="97"/>
      <c r="FB36" s="97"/>
      <c r="FC36" s="97"/>
      <c r="FD36" s="97"/>
      <c r="FE36" s="97"/>
      <c r="FF36" s="97"/>
      <c r="FG36" s="97"/>
      <c r="FH36" s="97"/>
      <c r="FI36" s="97"/>
      <c r="FJ36" s="97"/>
      <c r="FK36" s="97"/>
      <c r="FL36" s="97"/>
      <c r="FM36" s="97"/>
      <c r="FN36" s="97"/>
      <c r="FO36" s="97"/>
      <c r="FP36" s="97"/>
      <c r="FQ36" s="97"/>
      <c r="FR36" s="97"/>
      <c r="FS36" s="97"/>
      <c r="FT36" s="97"/>
      <c r="FU36" s="97"/>
      <c r="FV36" s="97"/>
      <c r="FW36" s="97"/>
      <c r="FX36" s="97"/>
      <c r="FY36" s="97"/>
      <c r="FZ36" s="97"/>
      <c r="GA36" s="97"/>
      <c r="GB36" s="97"/>
      <c r="GC36" s="97"/>
      <c r="GD36" s="97"/>
      <c r="GE36" s="97"/>
      <c r="GF36" s="97"/>
      <c r="GG36" s="97"/>
      <c r="GH36" s="97"/>
      <c r="GI36" s="97"/>
      <c r="GJ36" s="97"/>
      <c r="GK36" s="97"/>
      <c r="GL36" s="97"/>
      <c r="GM36" s="97"/>
      <c r="GN36" s="97"/>
      <c r="GO36" s="97"/>
      <c r="GP36" s="97"/>
      <c r="GQ36" s="97"/>
      <c r="GR36" s="97"/>
      <c r="GS36" s="97"/>
      <c r="GT36" s="97"/>
      <c r="GU36" s="97"/>
      <c r="GV36" s="97"/>
      <c r="GW36" s="97"/>
      <c r="GX36" s="97"/>
      <c r="GY36" s="97"/>
      <c r="GZ36" s="97"/>
      <c r="HA36" s="97"/>
      <c r="HB36" s="97"/>
      <c r="HC36" s="97"/>
      <c r="HD36" s="97"/>
      <c r="HE36" s="97"/>
      <c r="HF36" s="97"/>
      <c r="HG36" s="97"/>
      <c r="HH36" s="97"/>
      <c r="HI36" s="97"/>
      <c r="HJ36" s="97"/>
      <c r="HK36" s="97"/>
      <c r="HL36" s="97"/>
      <c r="HM36" s="97"/>
      <c r="HN36" s="97"/>
      <c r="HO36" s="97"/>
      <c r="HP36" s="97"/>
      <c r="HQ36" s="97"/>
      <c r="HR36" s="97"/>
      <c r="HS36" s="97"/>
      <c r="HT36" s="97"/>
      <c r="HU36" s="97"/>
      <c r="HV36" s="97"/>
      <c r="HW36" s="97"/>
      <c r="HX36" s="97"/>
      <c r="HY36" s="97"/>
      <c r="HZ36" s="97"/>
      <c r="IA36" s="97"/>
      <c r="IB36" s="97"/>
      <c r="IC36" s="97"/>
      <c r="ID36" s="97"/>
      <c r="IE36" s="97"/>
      <c r="IF36" s="97"/>
      <c r="IG36" s="97"/>
      <c r="IH36" s="97"/>
      <c r="II36" s="97"/>
      <c r="IJ36" s="97"/>
      <c r="IK36" s="97"/>
    </row>
    <row r="37" spans="1:245">
      <c r="A37" s="300" t="s">
        <v>707</v>
      </c>
      <c r="B37" s="301" t="s">
        <v>678</v>
      </c>
      <c r="C37" s="26" t="s">
        <v>697</v>
      </c>
      <c r="D37" s="621">
        <f>VLOOKUP(B37,'[1]ICR Data'!$A:$E,5,FALSE)</f>
        <v>3.7799999999999999E-3</v>
      </c>
      <c r="E37" s="622">
        <v>0</v>
      </c>
      <c r="F37" s="622">
        <v>0.1</v>
      </c>
      <c r="G37" s="622">
        <v>7.0000000000000007E-2</v>
      </c>
      <c r="H37" s="622">
        <v>0.28000000000000003</v>
      </c>
      <c r="I37" s="622">
        <v>0</v>
      </c>
      <c r="J37" s="622">
        <v>0.17</v>
      </c>
      <c r="K37" s="622">
        <v>0.28999999999999998</v>
      </c>
      <c r="L37" s="622">
        <v>0.49</v>
      </c>
      <c r="M37" s="622">
        <v>0.22</v>
      </c>
      <c r="N37" s="622">
        <v>0.42</v>
      </c>
      <c r="O37" s="622">
        <v>0</v>
      </c>
      <c r="P37" s="622">
        <v>0</v>
      </c>
      <c r="Q37" s="622">
        <v>0</v>
      </c>
      <c r="R37" s="622">
        <v>0</v>
      </c>
      <c r="S37" s="621" t="str">
        <f>VLOOKUP(B37,'[1]BuySell Data'!$A:$E,5,FALSE)</f>
        <v>n/a</v>
      </c>
      <c r="T37" s="47" t="s">
        <v>947</v>
      </c>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2"/>
      <c r="FG37" s="32"/>
      <c r="FH37" s="32"/>
      <c r="FI37" s="32"/>
      <c r="FJ37" s="32"/>
      <c r="FK37" s="32"/>
      <c r="FL37" s="32"/>
      <c r="FM37" s="32"/>
      <c r="FN37" s="32"/>
      <c r="FO37" s="32"/>
      <c r="FP37" s="32"/>
      <c r="FQ37" s="32"/>
      <c r="FR37" s="32"/>
      <c r="FS37" s="32"/>
      <c r="FT37" s="32"/>
      <c r="FU37" s="32"/>
      <c r="FV37" s="32"/>
      <c r="FW37" s="32"/>
      <c r="FX37" s="32"/>
      <c r="FY37" s="32"/>
      <c r="FZ37" s="32"/>
      <c r="GA37" s="32"/>
      <c r="GB37" s="32"/>
      <c r="GC37" s="32"/>
      <c r="GD37" s="32"/>
      <c r="GE37" s="32"/>
      <c r="GF37" s="32"/>
      <c r="GG37" s="32"/>
      <c r="GH37" s="32"/>
      <c r="GI37" s="32"/>
      <c r="GJ37" s="32"/>
      <c r="GK37" s="32"/>
      <c r="GL37" s="32"/>
      <c r="GM37" s="32"/>
      <c r="GN37" s="32"/>
      <c r="GO37" s="32"/>
      <c r="GP37" s="32"/>
      <c r="GQ37" s="32"/>
      <c r="GR37" s="32"/>
      <c r="GS37" s="32"/>
      <c r="GT37" s="32"/>
      <c r="GU37" s="32"/>
      <c r="GV37" s="32"/>
      <c r="GW37" s="32"/>
      <c r="GX37" s="32"/>
      <c r="GY37" s="32"/>
      <c r="GZ37" s="32"/>
      <c r="HA37" s="32"/>
      <c r="HB37" s="32"/>
      <c r="HC37" s="32"/>
      <c r="HD37" s="32"/>
      <c r="HE37" s="32"/>
      <c r="HF37" s="32"/>
      <c r="HG37" s="32"/>
      <c r="HH37" s="32"/>
      <c r="HI37" s="32"/>
      <c r="HJ37" s="32"/>
      <c r="HK37" s="32"/>
      <c r="HL37" s="32"/>
      <c r="HM37" s="32"/>
      <c r="HN37" s="32"/>
      <c r="HO37" s="32"/>
      <c r="HP37" s="32"/>
      <c r="HQ37" s="32"/>
      <c r="HR37" s="32"/>
      <c r="HS37" s="32"/>
      <c r="HT37" s="32"/>
      <c r="HU37" s="32"/>
      <c r="HV37" s="32"/>
      <c r="HW37" s="32"/>
      <c r="HX37" s="32"/>
      <c r="HY37" s="32"/>
      <c r="HZ37" s="32"/>
      <c r="IA37" s="32"/>
      <c r="IB37" s="32"/>
      <c r="IC37" s="32"/>
      <c r="ID37" s="32"/>
      <c r="IE37" s="32"/>
      <c r="IF37" s="32"/>
      <c r="IG37" s="32"/>
      <c r="IH37" s="32"/>
      <c r="II37" s="32"/>
      <c r="IJ37" s="32"/>
      <c r="IK37" s="32"/>
    </row>
    <row r="38" spans="1:245">
      <c r="A38" s="133" t="s">
        <v>723</v>
      </c>
      <c r="B38" s="132" t="s">
        <v>563</v>
      </c>
      <c r="C38" s="26" t="s">
        <v>697</v>
      </c>
      <c r="D38" s="621">
        <f>VLOOKUP(B38,'[1]ICR Data'!$A:$E,5,FALSE)</f>
        <v>9.0000000000000011E-3</v>
      </c>
      <c r="E38" s="111">
        <v>0</v>
      </c>
      <c r="F38" s="111">
        <v>0.25</v>
      </c>
      <c r="G38" s="111">
        <v>0</v>
      </c>
      <c r="H38" s="111">
        <v>0.35</v>
      </c>
      <c r="I38" s="111">
        <v>0</v>
      </c>
      <c r="J38" s="111">
        <v>0.3</v>
      </c>
      <c r="K38" s="111">
        <v>0.25</v>
      </c>
      <c r="L38" s="111">
        <v>0.45</v>
      </c>
      <c r="M38" s="111">
        <v>0.15</v>
      </c>
      <c r="N38" s="111">
        <v>0.35</v>
      </c>
      <c r="O38" s="111">
        <v>0</v>
      </c>
      <c r="P38" s="111">
        <v>0.3</v>
      </c>
      <c r="Q38" s="111">
        <v>0</v>
      </c>
      <c r="R38" s="111">
        <v>0</v>
      </c>
      <c r="S38" s="621">
        <f>VLOOKUP(B38,'[1]BuySell Data'!$A:$E,5,FALSE)</f>
        <v>2.3999999999999998E-3</v>
      </c>
      <c r="T38" s="47" t="s">
        <v>947</v>
      </c>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2"/>
      <c r="FG38" s="32"/>
      <c r="FH38" s="32"/>
      <c r="FI38" s="32"/>
      <c r="FJ38" s="32"/>
      <c r="FK38" s="32"/>
      <c r="FL38" s="32"/>
      <c r="FM38" s="32"/>
      <c r="FN38" s="32"/>
      <c r="FO38" s="32"/>
      <c r="FP38" s="32"/>
      <c r="FQ38" s="32"/>
      <c r="FR38" s="32"/>
      <c r="FS38" s="32"/>
      <c r="FT38" s="32"/>
      <c r="FU38" s="32"/>
      <c r="FV38" s="32"/>
      <c r="FW38" s="32"/>
      <c r="FX38" s="32"/>
      <c r="FY38" s="32"/>
      <c r="FZ38" s="32"/>
      <c r="GA38" s="32"/>
      <c r="GB38" s="32"/>
      <c r="GC38" s="32"/>
      <c r="GD38" s="32"/>
      <c r="GE38" s="32"/>
      <c r="GF38" s="32"/>
      <c r="GG38" s="32"/>
      <c r="GH38" s="32"/>
      <c r="GI38" s="32"/>
      <c r="GJ38" s="32"/>
      <c r="GK38" s="32"/>
      <c r="GL38" s="32"/>
      <c r="GM38" s="32"/>
      <c r="GN38" s="32"/>
      <c r="GO38" s="32"/>
      <c r="GP38" s="32"/>
      <c r="GQ38" s="32"/>
      <c r="GR38" s="32"/>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row>
    <row r="39" spans="1:245">
      <c r="A39" s="131" t="s">
        <v>1252</v>
      </c>
      <c r="B39" s="130" t="s">
        <v>1248</v>
      </c>
      <c r="C39" s="26" t="s">
        <v>697</v>
      </c>
      <c r="D39" s="621">
        <f>VLOOKUP(B39,'[1]ICR Data'!$A:$E,5,FALSE)</f>
        <v>1.2E-2</v>
      </c>
      <c r="E39" s="111">
        <v>0</v>
      </c>
      <c r="F39" s="111">
        <v>0.15</v>
      </c>
      <c r="G39" s="111">
        <v>0.05</v>
      </c>
      <c r="H39" s="111">
        <v>0.3</v>
      </c>
      <c r="I39" s="111">
        <v>0.05</v>
      </c>
      <c r="J39" s="111">
        <v>0.3</v>
      </c>
      <c r="K39" s="111">
        <v>0.15</v>
      </c>
      <c r="L39" s="111">
        <v>0.35</v>
      </c>
      <c r="M39" s="111">
        <v>0.15</v>
      </c>
      <c r="N39" s="111">
        <v>0.4</v>
      </c>
      <c r="O39" s="111">
        <v>0</v>
      </c>
      <c r="P39" s="111">
        <v>0.2</v>
      </c>
      <c r="Q39" s="111">
        <v>0</v>
      </c>
      <c r="R39" s="111">
        <v>0.2</v>
      </c>
      <c r="S39" s="621">
        <f>VLOOKUP(B39,'[1]BuySell Data'!$A:$E,5,FALSE)</f>
        <v>2E-3</v>
      </c>
      <c r="T39" s="53" t="s">
        <v>1271</v>
      </c>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c r="EZ39" s="32"/>
      <c r="FA39" s="32"/>
      <c r="FB39" s="32"/>
      <c r="FC39" s="32"/>
      <c r="FD39" s="32"/>
      <c r="FE39" s="32"/>
      <c r="FF39" s="32"/>
      <c r="FG39" s="32"/>
      <c r="FH39" s="32"/>
      <c r="FI39" s="32"/>
      <c r="FJ39" s="32"/>
      <c r="FK39" s="32"/>
      <c r="FL39" s="32"/>
      <c r="FM39" s="32"/>
      <c r="FN39" s="32"/>
      <c r="FO39" s="32"/>
      <c r="FP39" s="32"/>
      <c r="FQ39" s="32"/>
      <c r="FR39" s="32"/>
      <c r="FS39" s="32"/>
      <c r="FT39" s="32"/>
      <c r="FU39" s="32"/>
      <c r="FV39" s="32"/>
      <c r="FW39" s="32"/>
      <c r="FX39" s="32"/>
      <c r="FY39" s="32"/>
      <c r="FZ39" s="32"/>
      <c r="GA39" s="32"/>
      <c r="GB39" s="32"/>
      <c r="GC39" s="32"/>
      <c r="GD39" s="32"/>
      <c r="GE39" s="32"/>
      <c r="GF39" s="32"/>
      <c r="GG39" s="32"/>
      <c r="GH39" s="32"/>
      <c r="GI39" s="32"/>
      <c r="GJ39" s="32"/>
      <c r="GK39" s="32"/>
      <c r="GL39" s="32"/>
      <c r="GM39" s="32"/>
      <c r="GN39" s="32"/>
      <c r="GO39" s="32"/>
      <c r="GP39" s="32"/>
      <c r="GQ39" s="32"/>
      <c r="GR39" s="32"/>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row>
    <row r="40" spans="1:245">
      <c r="A40" s="131" t="s">
        <v>1251</v>
      </c>
      <c r="B40" s="142" t="s">
        <v>1272</v>
      </c>
      <c r="C40" s="26" t="s">
        <v>697</v>
      </c>
      <c r="D40" s="621">
        <f>VLOOKUP(B40,'[1]ICR Data'!$A:$E,5,FALSE)</f>
        <v>4.4000000000000003E-3</v>
      </c>
      <c r="E40" s="111">
        <v>0</v>
      </c>
      <c r="F40" s="111">
        <v>0.15</v>
      </c>
      <c r="G40" s="111">
        <v>0.15</v>
      </c>
      <c r="H40" s="111">
        <v>0.4</v>
      </c>
      <c r="I40" s="111">
        <v>0.15</v>
      </c>
      <c r="J40" s="111">
        <v>0.4</v>
      </c>
      <c r="K40" s="111">
        <v>0.1</v>
      </c>
      <c r="L40" s="111">
        <v>0.35</v>
      </c>
      <c r="M40" s="111">
        <v>0.15</v>
      </c>
      <c r="N40" s="111">
        <v>0.4</v>
      </c>
      <c r="O40" s="111">
        <v>0</v>
      </c>
      <c r="P40" s="111">
        <v>0.2</v>
      </c>
      <c r="Q40" s="111">
        <v>0</v>
      </c>
      <c r="R40" s="111">
        <v>0.2</v>
      </c>
      <c r="S40" s="621">
        <f>VLOOKUP(B40,'[1]BuySell Data'!$A:$E,5,FALSE)</f>
        <v>1.1000000000000001E-3</v>
      </c>
      <c r="T40" s="53" t="s">
        <v>1271</v>
      </c>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row>
    <row r="41" spans="1:245" s="59" customFormat="1">
      <c r="A41" s="309" t="s">
        <v>41</v>
      </c>
      <c r="B41" s="307" t="s">
        <v>9</v>
      </c>
      <c r="C41" s="26" t="s">
        <v>697</v>
      </c>
      <c r="D41" s="621">
        <f>VLOOKUP(B41,'[1]ICR Data'!$A:$E,5,FALSE)</f>
        <v>9.5000000000000015E-3</v>
      </c>
      <c r="E41" s="111">
        <v>0</v>
      </c>
      <c r="F41" s="111">
        <v>0.15</v>
      </c>
      <c r="G41" s="111">
        <v>0.05</v>
      </c>
      <c r="H41" s="111">
        <v>0.3</v>
      </c>
      <c r="I41" s="111">
        <v>0.15</v>
      </c>
      <c r="J41" s="111">
        <v>0.25</v>
      </c>
      <c r="K41" s="111">
        <v>0.2</v>
      </c>
      <c r="L41" s="111">
        <v>0.45</v>
      </c>
      <c r="M41" s="111">
        <v>0.1</v>
      </c>
      <c r="N41" s="111">
        <v>0.4</v>
      </c>
      <c r="O41" s="111">
        <v>0</v>
      </c>
      <c r="P41" s="111">
        <v>0.15</v>
      </c>
      <c r="Q41" s="111">
        <v>0</v>
      </c>
      <c r="R41" s="111">
        <v>0.15</v>
      </c>
      <c r="S41" s="621">
        <f>VLOOKUP(B41,'[1]BuySell Data'!$A:$E,5,FALSE)</f>
        <v>2E-3</v>
      </c>
      <c r="T41" s="47" t="s">
        <v>948</v>
      </c>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2"/>
      <c r="FG41" s="32"/>
      <c r="FH41" s="32"/>
      <c r="FI41" s="32"/>
      <c r="FJ41" s="32"/>
      <c r="FK41" s="32"/>
      <c r="FL41" s="32"/>
      <c r="FM41" s="32"/>
      <c r="FN41" s="32"/>
      <c r="FO41" s="32"/>
      <c r="FP41" s="32"/>
      <c r="FQ41" s="32"/>
      <c r="FR41" s="32"/>
      <c r="FS41" s="32"/>
      <c r="FT41" s="32"/>
      <c r="FU41" s="32"/>
      <c r="FV41" s="32"/>
      <c r="FW41" s="32"/>
      <c r="FX41" s="32"/>
      <c r="FY41" s="32"/>
      <c r="FZ41" s="32"/>
      <c r="GA41" s="32"/>
      <c r="GB41" s="32"/>
      <c r="GC41" s="32"/>
      <c r="GD41" s="32"/>
      <c r="GE41" s="32"/>
      <c r="GF41" s="32"/>
      <c r="GG41" s="32"/>
      <c r="GH41" s="32"/>
      <c r="GI41" s="32"/>
      <c r="GJ41" s="32"/>
      <c r="GK41" s="32"/>
      <c r="GL41" s="32"/>
      <c r="GM41" s="32"/>
      <c r="GN41" s="32"/>
      <c r="GO41" s="32"/>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2"/>
      <c r="IJ41" s="32"/>
      <c r="IK41" s="32"/>
    </row>
    <row r="42" spans="1:245" s="59" customFormat="1">
      <c r="A42" s="310" t="s">
        <v>250</v>
      </c>
      <c r="B42" s="132" t="s">
        <v>251</v>
      </c>
      <c r="C42" s="26" t="s">
        <v>697</v>
      </c>
      <c r="D42" s="621">
        <f>VLOOKUP(B42,'[1]ICR Data'!$A:$E,5,FALSE)</f>
        <v>9.4999999999999998E-3</v>
      </c>
      <c r="E42" s="111">
        <v>0.08</v>
      </c>
      <c r="F42" s="111">
        <v>0.12</v>
      </c>
      <c r="G42" s="111">
        <v>0.18</v>
      </c>
      <c r="H42" s="111">
        <v>0.22</v>
      </c>
      <c r="I42" s="111">
        <v>0</v>
      </c>
      <c r="J42" s="111">
        <v>0</v>
      </c>
      <c r="K42" s="111">
        <v>0.38</v>
      </c>
      <c r="L42" s="111">
        <v>0.42</v>
      </c>
      <c r="M42" s="111">
        <v>0</v>
      </c>
      <c r="N42" s="111">
        <v>0</v>
      </c>
      <c r="O42" s="111">
        <v>0.28000000000000003</v>
      </c>
      <c r="P42" s="111">
        <v>0.32</v>
      </c>
      <c r="Q42" s="111">
        <v>0</v>
      </c>
      <c r="R42" s="111">
        <v>0</v>
      </c>
      <c r="S42" s="621">
        <f>VLOOKUP(B42,'[1]BuySell Data'!$A:$E,5,FALSE)</f>
        <v>0</v>
      </c>
      <c r="T42" s="47" t="s">
        <v>957</v>
      </c>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2"/>
      <c r="DD42" s="32"/>
      <c r="DE42" s="32"/>
      <c r="DF42" s="32"/>
      <c r="DG42" s="32"/>
      <c r="DH42" s="32"/>
      <c r="DI42" s="32"/>
      <c r="DJ42" s="32"/>
      <c r="DK42" s="32"/>
      <c r="DL42" s="32"/>
      <c r="DM42" s="32"/>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c r="EO42" s="32"/>
      <c r="EP42" s="32"/>
      <c r="EQ42" s="32"/>
      <c r="ER42" s="32"/>
      <c r="ES42" s="32"/>
      <c r="ET42" s="32"/>
      <c r="EU42" s="32"/>
      <c r="EV42" s="32"/>
      <c r="EW42" s="32"/>
      <c r="EX42" s="32"/>
      <c r="EY42" s="32"/>
      <c r="EZ42" s="32"/>
      <c r="FA42" s="32"/>
      <c r="FB42" s="32"/>
      <c r="FC42" s="32"/>
      <c r="FD42" s="32"/>
      <c r="FE42" s="32"/>
      <c r="FF42" s="32"/>
      <c r="FG42" s="32"/>
      <c r="FH42" s="32"/>
      <c r="FI42" s="32"/>
      <c r="FJ42" s="32"/>
      <c r="FK42" s="32"/>
      <c r="FL42" s="32"/>
      <c r="FM42" s="32"/>
      <c r="FN42" s="32"/>
      <c r="FO42" s="32"/>
      <c r="FP42" s="32"/>
      <c r="FQ42" s="32"/>
      <c r="FR42" s="32"/>
      <c r="FS42" s="32"/>
      <c r="FT42" s="32"/>
      <c r="FU42" s="32"/>
      <c r="FV42" s="32"/>
      <c r="FW42" s="32"/>
      <c r="FX42" s="32"/>
      <c r="FY42" s="32"/>
      <c r="FZ42" s="32"/>
      <c r="GA42" s="32"/>
      <c r="GB42" s="32"/>
      <c r="GC42" s="32"/>
      <c r="GD42" s="32"/>
      <c r="GE42" s="32"/>
      <c r="GF42" s="32"/>
      <c r="GG42" s="32"/>
      <c r="GH42" s="32"/>
      <c r="GI42" s="32"/>
      <c r="GJ42" s="32"/>
      <c r="GK42" s="32"/>
      <c r="GL42" s="32"/>
      <c r="GM42" s="32"/>
      <c r="GN42" s="32"/>
      <c r="GO42" s="32"/>
      <c r="GP42" s="32"/>
      <c r="GQ42" s="32"/>
      <c r="GR42" s="32"/>
      <c r="GS42" s="32"/>
      <c r="GT42" s="32"/>
      <c r="GU42" s="32"/>
      <c r="GV42" s="32"/>
      <c r="GW42" s="32"/>
      <c r="GX42" s="32"/>
      <c r="GY42" s="32"/>
      <c r="GZ42" s="32"/>
      <c r="HA42" s="32"/>
      <c r="HB42" s="32"/>
      <c r="HC42" s="32"/>
      <c r="HD42" s="32"/>
      <c r="HE42" s="32"/>
      <c r="HF42" s="32"/>
      <c r="HG42" s="32"/>
      <c r="HH42" s="32"/>
      <c r="HI42" s="32"/>
      <c r="HJ42" s="32"/>
      <c r="HK42" s="32"/>
      <c r="HL42" s="32"/>
      <c r="HM42" s="32"/>
      <c r="HN42" s="32"/>
      <c r="HO42" s="32"/>
      <c r="HP42" s="32"/>
      <c r="HQ42" s="32"/>
      <c r="HR42" s="32"/>
      <c r="HS42" s="32"/>
      <c r="HT42" s="32"/>
      <c r="HU42" s="32"/>
      <c r="HV42" s="32"/>
      <c r="HW42" s="32"/>
      <c r="HX42" s="32"/>
      <c r="HY42" s="32"/>
      <c r="HZ42" s="32"/>
      <c r="IA42" s="32"/>
      <c r="IB42" s="32"/>
      <c r="IC42" s="32"/>
      <c r="ID42" s="32"/>
      <c r="IE42" s="32"/>
      <c r="IF42" s="32"/>
      <c r="IG42" s="32"/>
      <c r="IH42" s="32"/>
      <c r="II42" s="32"/>
      <c r="IJ42" s="32"/>
      <c r="IK42" s="32"/>
    </row>
    <row r="43" spans="1:245" s="59" customFormat="1">
      <c r="A43" s="306" t="s">
        <v>199</v>
      </c>
      <c r="B43" s="302" t="s">
        <v>205</v>
      </c>
      <c r="C43" s="26" t="s">
        <v>697</v>
      </c>
      <c r="D43" s="621">
        <f>VLOOKUP(B43,'[1]ICR Data'!$A:$E,5,FALSE)</f>
        <v>7.8000000000000005E-3</v>
      </c>
      <c r="E43" s="111">
        <v>0</v>
      </c>
      <c r="F43" s="111">
        <v>0.19</v>
      </c>
      <c r="G43" s="111">
        <v>0</v>
      </c>
      <c r="H43" s="111">
        <v>0.25</v>
      </c>
      <c r="I43" s="111">
        <v>0</v>
      </c>
      <c r="J43" s="111">
        <v>0.26</v>
      </c>
      <c r="K43" s="111">
        <v>0.19</v>
      </c>
      <c r="L43" s="111">
        <v>0.39</v>
      </c>
      <c r="M43" s="111">
        <v>0.17</v>
      </c>
      <c r="N43" s="111">
        <v>0.37</v>
      </c>
      <c r="O43" s="111">
        <v>0</v>
      </c>
      <c r="P43" s="111">
        <v>0.2</v>
      </c>
      <c r="Q43" s="111">
        <v>7.0000000000000007E-2</v>
      </c>
      <c r="R43" s="111">
        <v>0.21</v>
      </c>
      <c r="S43" s="621">
        <f>VLOOKUP(B43,'[1]BuySell Data'!$A:$E,5,FALSE)</f>
        <v>1.1000000000000001E-3</v>
      </c>
      <c r="T43" s="47" t="s">
        <v>949</v>
      </c>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c r="HE43" s="32"/>
      <c r="HF43" s="32"/>
      <c r="HG43" s="32"/>
      <c r="HH43" s="32"/>
      <c r="HI43" s="32"/>
      <c r="HJ43" s="32"/>
      <c r="HK43" s="32"/>
      <c r="HL43" s="32"/>
      <c r="HM43" s="32"/>
      <c r="HN43" s="32"/>
      <c r="HO43" s="32"/>
      <c r="HP43" s="32"/>
      <c r="HQ43" s="32"/>
      <c r="HR43" s="32"/>
      <c r="HS43" s="32"/>
      <c r="HT43" s="32"/>
      <c r="HU43" s="32"/>
      <c r="HV43" s="32"/>
      <c r="HW43" s="32"/>
      <c r="HX43" s="32"/>
      <c r="HY43" s="32"/>
      <c r="HZ43" s="32"/>
      <c r="IA43" s="32"/>
      <c r="IB43" s="32"/>
      <c r="IC43" s="32"/>
      <c r="ID43" s="32"/>
      <c r="IE43" s="32"/>
      <c r="IF43" s="32"/>
      <c r="IG43" s="32"/>
      <c r="IH43" s="32"/>
      <c r="II43" s="32"/>
      <c r="IJ43" s="32"/>
      <c r="IK43" s="32"/>
    </row>
    <row r="44" spans="1:245" s="59" customFormat="1">
      <c r="A44" s="133" t="s">
        <v>201</v>
      </c>
      <c r="B44" s="302" t="s">
        <v>202</v>
      </c>
      <c r="C44" s="26" t="s">
        <v>697</v>
      </c>
      <c r="D44" s="621">
        <f>VLOOKUP(B44,'[1]ICR Data'!$A:$E,5,FALSE)</f>
        <v>8.5000000000000006E-3</v>
      </c>
      <c r="E44" s="111">
        <v>0</v>
      </c>
      <c r="F44" s="111">
        <v>0.16</v>
      </c>
      <c r="G44" s="111">
        <v>0</v>
      </c>
      <c r="H44" s="111">
        <v>0.15</v>
      </c>
      <c r="I44" s="111">
        <v>0</v>
      </c>
      <c r="J44" s="111">
        <v>0.19</v>
      </c>
      <c r="K44" s="111">
        <v>0.27</v>
      </c>
      <c r="L44" s="111">
        <v>0.47</v>
      </c>
      <c r="M44" s="111">
        <v>0.23</v>
      </c>
      <c r="N44" s="111">
        <v>0.43</v>
      </c>
      <c r="O44" s="111">
        <v>0</v>
      </c>
      <c r="P44" s="111">
        <v>0.2</v>
      </c>
      <c r="Q44" s="111">
        <v>0.08</v>
      </c>
      <c r="R44" s="111">
        <v>0.22</v>
      </c>
      <c r="S44" s="621">
        <f>VLOOKUP(B44,'[1]BuySell Data'!$A:$E,5,FALSE)</f>
        <v>1.4000000000000002E-3</v>
      </c>
      <c r="T44" s="47" t="s">
        <v>949</v>
      </c>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c r="FT44" s="32"/>
      <c r="FU44" s="32"/>
      <c r="FV44" s="32"/>
      <c r="FW44" s="32"/>
      <c r="FX44" s="32"/>
      <c r="FY44" s="32"/>
      <c r="FZ44" s="32"/>
      <c r="GA44" s="32"/>
      <c r="GB44" s="32"/>
      <c r="GC44" s="32"/>
      <c r="GD44" s="32"/>
      <c r="GE44" s="32"/>
      <c r="GF44" s="32"/>
      <c r="GG44" s="32"/>
      <c r="GH44" s="32"/>
      <c r="GI44" s="32"/>
      <c r="GJ44" s="32"/>
      <c r="GK44" s="32"/>
      <c r="GL44" s="32"/>
      <c r="GM44" s="32"/>
      <c r="GN44" s="32"/>
      <c r="GO44" s="32"/>
      <c r="GP44" s="32"/>
      <c r="GQ44" s="32"/>
      <c r="GR44" s="32"/>
      <c r="GS44" s="32"/>
      <c r="GT44" s="32"/>
      <c r="GU44" s="32"/>
      <c r="GV44" s="32"/>
      <c r="GW44" s="32"/>
      <c r="GX44" s="32"/>
      <c r="GY44" s="32"/>
      <c r="GZ44" s="32"/>
      <c r="HA44" s="32"/>
      <c r="HB44" s="32"/>
      <c r="HC44" s="32"/>
      <c r="HD44" s="32"/>
      <c r="HE44" s="32"/>
      <c r="HF44" s="32"/>
      <c r="HG44" s="32"/>
      <c r="HH44" s="32"/>
      <c r="HI44" s="32"/>
      <c r="HJ44" s="32"/>
      <c r="HK44" s="32"/>
      <c r="HL44" s="32"/>
      <c r="HM44" s="32"/>
      <c r="HN44" s="32"/>
      <c r="HO44" s="32"/>
      <c r="HP44" s="32"/>
      <c r="HQ44" s="32"/>
      <c r="HR44" s="32"/>
      <c r="HS44" s="32"/>
      <c r="HT44" s="32"/>
      <c r="HU44" s="32"/>
      <c r="HV44" s="32"/>
      <c r="HW44" s="32"/>
      <c r="HX44" s="32"/>
      <c r="HY44" s="32"/>
      <c r="HZ44" s="32"/>
      <c r="IA44" s="32"/>
      <c r="IB44" s="32"/>
      <c r="IC44" s="32"/>
      <c r="ID44" s="32"/>
      <c r="IE44" s="32"/>
      <c r="IF44" s="32"/>
      <c r="IG44" s="32"/>
      <c r="IH44" s="32"/>
      <c r="II44" s="32"/>
      <c r="IJ44" s="32"/>
      <c r="IK44" s="32"/>
    </row>
    <row r="45" spans="1:245" s="59" customFormat="1">
      <c r="A45" s="133" t="s">
        <v>588</v>
      </c>
      <c r="B45" s="302" t="s">
        <v>220</v>
      </c>
      <c r="C45" s="26" t="s">
        <v>697</v>
      </c>
      <c r="D45" s="621">
        <f>VLOOKUP(B45,'[1]ICR Data'!$A:$E,5,FALSE)</f>
        <v>8.8999999999999999E-3</v>
      </c>
      <c r="E45" s="111">
        <v>0.1</v>
      </c>
      <c r="F45" s="111">
        <v>0.5</v>
      </c>
      <c r="G45" s="111">
        <v>0.1</v>
      </c>
      <c r="H45" s="111">
        <v>0.5</v>
      </c>
      <c r="I45" s="111">
        <v>0.1</v>
      </c>
      <c r="J45" s="111">
        <v>0.5</v>
      </c>
      <c r="K45" s="111">
        <v>0.15</v>
      </c>
      <c r="L45" s="111">
        <v>0.45</v>
      </c>
      <c r="M45" s="111">
        <v>0.15</v>
      </c>
      <c r="N45" s="111">
        <v>0.45</v>
      </c>
      <c r="O45" s="111">
        <v>0</v>
      </c>
      <c r="P45" s="111">
        <v>0.2</v>
      </c>
      <c r="Q45" s="111">
        <v>0</v>
      </c>
      <c r="R45" s="111">
        <v>0.35</v>
      </c>
      <c r="S45" s="621">
        <f>VLOOKUP(B45,'[1]BuySell Data'!$A:$E,5,FALSE)</f>
        <v>2.3999999999999998E-3</v>
      </c>
      <c r="T45" s="47" t="s">
        <v>952</v>
      </c>
    </row>
    <row r="46" spans="1:245" s="59" customFormat="1">
      <c r="A46" s="133" t="s">
        <v>903</v>
      </c>
      <c r="B46" s="132" t="s">
        <v>108</v>
      </c>
      <c r="C46" s="26" t="s">
        <v>697</v>
      </c>
      <c r="D46" s="621">
        <f>VLOOKUP(B46,'[1]ICR Data'!$A:$E,5,FALSE)</f>
        <v>8.6999999999999994E-3</v>
      </c>
      <c r="E46" s="111">
        <v>0</v>
      </c>
      <c r="F46" s="111">
        <v>0.2</v>
      </c>
      <c r="G46" s="111">
        <v>0</v>
      </c>
      <c r="H46" s="111">
        <v>0.35</v>
      </c>
      <c r="I46" s="111">
        <v>0.05</v>
      </c>
      <c r="J46" s="111">
        <v>0.35</v>
      </c>
      <c r="K46" s="111">
        <v>0.28000000000000003</v>
      </c>
      <c r="L46" s="111">
        <v>0.45</v>
      </c>
      <c r="M46" s="111">
        <v>0.1</v>
      </c>
      <c r="N46" s="111">
        <v>0.3</v>
      </c>
      <c r="O46" s="111">
        <v>0</v>
      </c>
      <c r="P46" s="111">
        <v>0.15</v>
      </c>
      <c r="Q46" s="111">
        <v>0</v>
      </c>
      <c r="R46" s="111">
        <v>0.15</v>
      </c>
      <c r="S46" s="621">
        <f>VLOOKUP(B46,'[1]BuySell Data'!$A:$E,5,FALSE)</f>
        <v>2E-3</v>
      </c>
      <c r="T46" s="47" t="s">
        <v>956</v>
      </c>
    </row>
    <row r="47" spans="1:245" s="59" customFormat="1">
      <c r="A47" s="303" t="s">
        <v>241</v>
      </c>
      <c r="B47" s="132" t="s">
        <v>242</v>
      </c>
      <c r="C47" s="26" t="s">
        <v>697</v>
      </c>
      <c r="D47" s="621" t="e">
        <f>VLOOKUP(B47,'[1]ICR Data'!$A:$E,5,FALSE)</f>
        <v>#N/A</v>
      </c>
      <c r="E47" s="111">
        <v>0</v>
      </c>
      <c r="F47" s="111">
        <v>0.3</v>
      </c>
      <c r="G47" s="111">
        <v>0</v>
      </c>
      <c r="H47" s="111">
        <v>0.5</v>
      </c>
      <c r="I47" s="111">
        <v>0</v>
      </c>
      <c r="J47" s="111">
        <v>0.5</v>
      </c>
      <c r="K47" s="111">
        <v>0.15</v>
      </c>
      <c r="L47" s="111">
        <v>0.6</v>
      </c>
      <c r="M47" s="111">
        <v>0.15</v>
      </c>
      <c r="N47" s="111">
        <v>0.7</v>
      </c>
      <c r="O47" s="111">
        <v>0</v>
      </c>
      <c r="P47" s="111">
        <v>0.15</v>
      </c>
      <c r="Q47" s="111">
        <v>0</v>
      </c>
      <c r="R47" s="111">
        <v>0.2</v>
      </c>
      <c r="S47" s="621" t="e">
        <f>VLOOKUP(B47,'[1]BuySell Data'!$A:$E,5,FALSE)</f>
        <v>#N/A</v>
      </c>
      <c r="T47" s="47" t="s">
        <v>953</v>
      </c>
    </row>
    <row r="48" spans="1:245" s="59" customFormat="1">
      <c r="A48" s="148" t="s">
        <v>69</v>
      </c>
      <c r="B48" s="132" t="s">
        <v>70</v>
      </c>
      <c r="C48" s="26" t="s">
        <v>697</v>
      </c>
      <c r="D48" s="621">
        <f>VLOOKUP(B48,'[1]ICR Data'!$A:$E,5,FALSE)</f>
        <v>2.8999999999999998E-3</v>
      </c>
      <c r="E48" s="111">
        <v>0</v>
      </c>
      <c r="F48" s="111">
        <v>0</v>
      </c>
      <c r="G48" s="111">
        <v>7.0000000000000007E-2</v>
      </c>
      <c r="H48" s="111">
        <v>0.11</v>
      </c>
      <c r="I48" s="111">
        <v>0.19</v>
      </c>
      <c r="J48" s="111">
        <v>0.23</v>
      </c>
      <c r="K48" s="111">
        <v>0.26</v>
      </c>
      <c r="L48" s="111">
        <v>0.3</v>
      </c>
      <c r="M48" s="111">
        <v>0.02</v>
      </c>
      <c r="N48" s="111">
        <v>0.22500000000000001</v>
      </c>
      <c r="O48" s="111">
        <v>0</v>
      </c>
      <c r="P48" s="111">
        <v>0</v>
      </c>
      <c r="Q48" s="111">
        <v>0</v>
      </c>
      <c r="R48" s="111">
        <v>0</v>
      </c>
      <c r="S48" s="621">
        <f>VLOOKUP(B48,'[1]BuySell Data'!$A:$E,5,FALSE)</f>
        <v>1.8E-3</v>
      </c>
      <c r="T48" s="47" t="s">
        <v>954</v>
      </c>
    </row>
    <row r="49" spans="1:20" s="59" customFormat="1">
      <c r="A49" s="3"/>
      <c r="B49" s="304"/>
      <c r="C49" s="93"/>
      <c r="D49" s="94" t="e">
        <f>MIN(D37:D48)</f>
        <v>#N/A</v>
      </c>
      <c r="E49" s="95">
        <f>MIN(E37:E48)</f>
        <v>0</v>
      </c>
      <c r="F49" s="96"/>
      <c r="G49" s="95">
        <f>MIN(G37:G48)</f>
        <v>0</v>
      </c>
      <c r="H49" s="96"/>
      <c r="I49" s="95">
        <f>MIN(I37:I48)</f>
        <v>0</v>
      </c>
      <c r="J49" s="96"/>
      <c r="K49" s="95">
        <f>MIN(K37:K48)</f>
        <v>0.1</v>
      </c>
      <c r="L49" s="95"/>
      <c r="M49" s="95">
        <f>MIN(M37:M48)</f>
        <v>0</v>
      </c>
      <c r="N49" s="95"/>
      <c r="O49" s="95">
        <f>MIN(O37:O48)</f>
        <v>0</v>
      </c>
      <c r="P49" s="95"/>
      <c r="Q49" s="95">
        <f>MIN(Q37:Q48)</f>
        <v>0</v>
      </c>
      <c r="R49" s="96"/>
      <c r="S49" s="94" t="e">
        <f>MIN(S37:S48)</f>
        <v>#N/A</v>
      </c>
      <c r="T49" s="50"/>
    </row>
    <row r="50" spans="1:20" s="59" customFormat="1">
      <c r="A50" s="3"/>
      <c r="B50" s="304"/>
      <c r="C50" s="93"/>
      <c r="D50" s="94" t="e">
        <f>MAX(D37:D48)</f>
        <v>#N/A</v>
      </c>
      <c r="E50" s="96"/>
      <c r="F50" s="95">
        <f>MAX(F37:F48)</f>
        <v>0.5</v>
      </c>
      <c r="G50" s="96"/>
      <c r="H50" s="95">
        <f>MAX(H37:H48)</f>
        <v>0.5</v>
      </c>
      <c r="I50" s="96"/>
      <c r="J50" s="95">
        <f>MAX(J37:J48)</f>
        <v>0.5</v>
      </c>
      <c r="K50" s="95"/>
      <c r="L50" s="95">
        <f>MAX(L37:L48)</f>
        <v>0.6</v>
      </c>
      <c r="M50" s="95"/>
      <c r="N50" s="95">
        <f>MAX(N37:N48)</f>
        <v>0.7</v>
      </c>
      <c r="O50" s="95"/>
      <c r="P50" s="95">
        <f>MAX(P37:P48)</f>
        <v>0.32</v>
      </c>
      <c r="Q50" s="95"/>
      <c r="R50" s="95">
        <f>MAX(R37:R48)</f>
        <v>0.35</v>
      </c>
      <c r="S50" s="94" t="e">
        <f>MAX(S37:S48)</f>
        <v>#N/A</v>
      </c>
      <c r="T50" s="50"/>
    </row>
    <row r="51" spans="1:20" s="59" customFormat="1">
      <c r="A51" s="304" t="s">
        <v>164</v>
      </c>
      <c r="B51" s="144"/>
      <c r="C51" s="12"/>
      <c r="D51" s="32"/>
      <c r="E51" s="90"/>
      <c r="F51" s="90"/>
      <c r="G51" s="90"/>
      <c r="H51" s="90"/>
      <c r="I51" s="90"/>
      <c r="J51" s="90"/>
      <c r="K51" s="90"/>
      <c r="L51" s="90"/>
      <c r="M51" s="90"/>
      <c r="N51" s="90"/>
      <c r="O51" s="90"/>
      <c r="P51" s="90"/>
      <c r="Q51" s="90"/>
      <c r="R51" s="90"/>
      <c r="S51" s="32"/>
      <c r="T51" s="50"/>
    </row>
    <row r="52" spans="1:20" s="59" customFormat="1">
      <c r="A52" s="300" t="s">
        <v>708</v>
      </c>
      <c r="B52" s="301" t="s">
        <v>679</v>
      </c>
      <c r="C52" s="26" t="s">
        <v>697</v>
      </c>
      <c r="D52" s="621">
        <f>VLOOKUP(B52,'[1]ICR Data'!$A:$E,5,FALSE)</f>
        <v>3.8400000000000001E-3</v>
      </c>
      <c r="E52" s="622">
        <v>0</v>
      </c>
      <c r="F52" s="622">
        <v>0.1</v>
      </c>
      <c r="G52" s="622">
        <v>0</v>
      </c>
      <c r="H52" s="622">
        <v>0.19</v>
      </c>
      <c r="I52" s="622">
        <v>0</v>
      </c>
      <c r="J52" s="622">
        <v>0.14000000000000001</v>
      </c>
      <c r="K52" s="622">
        <v>0.37</v>
      </c>
      <c r="L52" s="622">
        <v>0.56999999999999995</v>
      </c>
      <c r="M52" s="622">
        <v>0.28000000000000003</v>
      </c>
      <c r="N52" s="622">
        <v>0.49</v>
      </c>
      <c r="O52" s="622">
        <v>0</v>
      </c>
      <c r="P52" s="622">
        <v>0</v>
      </c>
      <c r="Q52" s="622">
        <v>0</v>
      </c>
      <c r="R52" s="622">
        <v>0</v>
      </c>
      <c r="S52" s="621" t="str">
        <f>VLOOKUP(B52,'[1]BuySell Data'!$A:$E,5,FALSE)</f>
        <v>n/a</v>
      </c>
      <c r="T52" s="47" t="s">
        <v>947</v>
      </c>
    </row>
    <row r="53" spans="1:20" s="59" customFormat="1">
      <c r="A53" s="629" t="s">
        <v>1255</v>
      </c>
      <c r="B53" s="130" t="s">
        <v>1253</v>
      </c>
      <c r="C53" s="26" t="s">
        <v>697</v>
      </c>
      <c r="D53" s="621">
        <f>VLOOKUP(B53,'[1]ICR Data'!$A:$E,5,FALSE)</f>
        <v>4.7999999999999996E-3</v>
      </c>
      <c r="E53" s="622">
        <v>0</v>
      </c>
      <c r="F53" s="622">
        <v>0.15</v>
      </c>
      <c r="G53" s="622">
        <v>0</v>
      </c>
      <c r="H53" s="622">
        <v>0.2</v>
      </c>
      <c r="I53" s="622">
        <v>0</v>
      </c>
      <c r="J53" s="622">
        <v>0.2</v>
      </c>
      <c r="K53" s="622">
        <v>0.15</v>
      </c>
      <c r="L53" s="622">
        <v>0.4</v>
      </c>
      <c r="M53" s="622">
        <v>0.25</v>
      </c>
      <c r="N53" s="622">
        <v>0.5</v>
      </c>
      <c r="O53" s="622">
        <v>0</v>
      </c>
      <c r="P53" s="622">
        <v>0.25</v>
      </c>
      <c r="Q53" s="622">
        <v>0</v>
      </c>
      <c r="R53" s="622">
        <v>0.25</v>
      </c>
      <c r="S53" s="621">
        <f>VLOOKUP(B53,'[1]BuySell Data'!$A:$E,5,FALSE)</f>
        <v>2.2000000000000001E-3</v>
      </c>
      <c r="T53" s="53" t="s">
        <v>1271</v>
      </c>
    </row>
    <row r="54" spans="1:20" s="59" customFormat="1">
      <c r="A54" s="629" t="s">
        <v>1256</v>
      </c>
      <c r="B54" s="130" t="s">
        <v>1254</v>
      </c>
      <c r="C54" s="26" t="s">
        <v>697</v>
      </c>
      <c r="D54" s="621">
        <f>VLOOKUP(B54,'[1]ICR Data'!$A:$E,5,FALSE)</f>
        <v>1.26E-2</v>
      </c>
      <c r="E54" s="622">
        <v>0</v>
      </c>
      <c r="F54" s="622">
        <v>0.15</v>
      </c>
      <c r="G54" s="622">
        <v>0</v>
      </c>
      <c r="H54" s="622">
        <v>0.2</v>
      </c>
      <c r="I54" s="622">
        <v>0</v>
      </c>
      <c r="J54" s="622">
        <v>0.2</v>
      </c>
      <c r="K54" s="622">
        <v>0.2</v>
      </c>
      <c r="L54" s="622">
        <v>0.45</v>
      </c>
      <c r="M54" s="622">
        <v>0.25</v>
      </c>
      <c r="N54" s="622">
        <v>0.5</v>
      </c>
      <c r="O54" s="622">
        <v>0</v>
      </c>
      <c r="P54" s="622">
        <v>0.25</v>
      </c>
      <c r="Q54" s="622">
        <v>0</v>
      </c>
      <c r="R54" s="622">
        <v>0.25</v>
      </c>
      <c r="S54" s="621">
        <f>VLOOKUP(B54,'[1]BuySell Data'!$A:$E,5,FALSE)</f>
        <v>2.2000000000000001E-3</v>
      </c>
      <c r="T54" s="53" t="s">
        <v>1271</v>
      </c>
    </row>
    <row r="55" spans="1:20" s="59" customFormat="1">
      <c r="A55" s="150" t="s">
        <v>42</v>
      </c>
      <c r="B55" s="132" t="s">
        <v>6</v>
      </c>
      <c r="C55" s="26" t="s">
        <v>697</v>
      </c>
      <c r="D55" s="621">
        <f>VLOOKUP(B55,'[1]ICR Data'!$A:$E,5,FALSE)</f>
        <v>9.7999999999999997E-3</v>
      </c>
      <c r="E55" s="111">
        <v>0</v>
      </c>
      <c r="F55" s="111">
        <v>0.1</v>
      </c>
      <c r="G55" s="111">
        <v>0</v>
      </c>
      <c r="H55" s="111">
        <v>0.2</v>
      </c>
      <c r="I55" s="111">
        <v>0</v>
      </c>
      <c r="J55" s="111">
        <v>0.2</v>
      </c>
      <c r="K55" s="111">
        <v>0.2</v>
      </c>
      <c r="L55" s="111">
        <v>0.5</v>
      </c>
      <c r="M55" s="111">
        <v>0.1</v>
      </c>
      <c r="N55" s="111">
        <v>0.45</v>
      </c>
      <c r="O55" s="111">
        <v>0</v>
      </c>
      <c r="P55" s="111">
        <v>0.15</v>
      </c>
      <c r="Q55" s="111">
        <v>0</v>
      </c>
      <c r="R55" s="111">
        <v>0.15</v>
      </c>
      <c r="S55" s="621">
        <f>VLOOKUP(B55,'[1]BuySell Data'!$A:$E,5,FALSE)</f>
        <v>2E-3</v>
      </c>
      <c r="T55" s="47" t="s">
        <v>948</v>
      </c>
    </row>
    <row r="56" spans="1:20" s="59" customFormat="1">
      <c r="A56" s="150" t="s">
        <v>141</v>
      </c>
      <c r="B56" s="302" t="s">
        <v>71</v>
      </c>
      <c r="C56" s="26" t="s">
        <v>697</v>
      </c>
      <c r="D56" s="621">
        <f>VLOOKUP(B56,'[1]ICR Data'!$A:$E,5,FALSE)</f>
        <v>9.7999999999999979E-3</v>
      </c>
      <c r="E56" s="111">
        <v>0</v>
      </c>
      <c r="F56" s="111">
        <v>0.05</v>
      </c>
      <c r="G56" s="111">
        <v>0</v>
      </c>
      <c r="H56" s="111">
        <v>0</v>
      </c>
      <c r="I56" s="111">
        <v>0</v>
      </c>
      <c r="J56" s="111">
        <v>0</v>
      </c>
      <c r="K56" s="111">
        <v>0.3</v>
      </c>
      <c r="L56" s="111">
        <v>0.55000000000000004</v>
      </c>
      <c r="M56" s="111">
        <v>0.3</v>
      </c>
      <c r="N56" s="111">
        <v>0.6</v>
      </c>
      <c r="O56" s="111">
        <v>0</v>
      </c>
      <c r="P56" s="111">
        <v>0.15</v>
      </c>
      <c r="Q56" s="111">
        <v>0</v>
      </c>
      <c r="R56" s="111">
        <v>0.15</v>
      </c>
      <c r="S56" s="621">
        <f>VLOOKUP(B56,'[1]BuySell Data'!$A:$E,5,FALSE)</f>
        <v>3.0000000000000001E-3</v>
      </c>
      <c r="T56" s="47" t="s">
        <v>948</v>
      </c>
    </row>
    <row r="57" spans="1:20" s="59" customFormat="1">
      <c r="A57" s="150" t="s">
        <v>72</v>
      </c>
      <c r="B57" s="132" t="s">
        <v>73</v>
      </c>
      <c r="C57" s="26" t="s">
        <v>697</v>
      </c>
      <c r="D57" s="621">
        <f>VLOOKUP(B57,'[1]ICR Data'!$A:$E,5,FALSE)</f>
        <v>1.1000000000000001E-2</v>
      </c>
      <c r="E57" s="111">
        <v>0</v>
      </c>
      <c r="F57" s="111">
        <v>0</v>
      </c>
      <c r="G57" s="111">
        <v>0</v>
      </c>
      <c r="H57" s="111">
        <v>0</v>
      </c>
      <c r="I57" s="111">
        <v>0</v>
      </c>
      <c r="J57" s="111">
        <v>0</v>
      </c>
      <c r="K57" s="111">
        <v>0.5</v>
      </c>
      <c r="L57" s="111">
        <v>0.75</v>
      </c>
      <c r="M57" s="111">
        <v>0.5</v>
      </c>
      <c r="N57" s="111">
        <v>0.75</v>
      </c>
      <c r="O57" s="111">
        <v>0</v>
      </c>
      <c r="P57" s="111">
        <v>0.15</v>
      </c>
      <c r="Q57" s="111">
        <v>0</v>
      </c>
      <c r="R57" s="111">
        <v>0.15</v>
      </c>
      <c r="S57" s="621">
        <f>VLOOKUP(B57,'[1]BuySell Data'!$A:$E,5,FALSE)</f>
        <v>3.0000000000000001E-3</v>
      </c>
      <c r="T57" s="47" t="s">
        <v>948</v>
      </c>
    </row>
    <row r="58" spans="1:20" s="59" customFormat="1">
      <c r="A58" s="133" t="s">
        <v>203</v>
      </c>
      <c r="B58" s="302" t="s">
        <v>204</v>
      </c>
      <c r="C58" s="26" t="s">
        <v>697</v>
      </c>
      <c r="D58" s="621" t="e">
        <f>VLOOKUP(B58,'[1]ICR Data'!$A:$E,5,FALSE)</f>
        <v>#N/A</v>
      </c>
      <c r="E58" s="111">
        <v>0</v>
      </c>
      <c r="F58" s="111">
        <v>0.1</v>
      </c>
      <c r="G58" s="111">
        <v>0</v>
      </c>
      <c r="H58" s="111">
        <v>0</v>
      </c>
      <c r="I58" s="111">
        <v>0</v>
      </c>
      <c r="J58" s="111">
        <v>0</v>
      </c>
      <c r="K58" s="111">
        <v>0.25</v>
      </c>
      <c r="L58" s="111">
        <v>0.65</v>
      </c>
      <c r="M58" s="111">
        <v>0.28000000000000003</v>
      </c>
      <c r="N58" s="111">
        <v>0.63</v>
      </c>
      <c r="O58" s="111">
        <v>0</v>
      </c>
      <c r="P58" s="111">
        <v>0.19</v>
      </c>
      <c r="Q58" s="111">
        <v>7.0000000000000007E-2</v>
      </c>
      <c r="R58" s="111">
        <v>0.2</v>
      </c>
      <c r="S58" s="621" t="e">
        <f>VLOOKUP(B58,'[1]BuySell Data'!$A:$E,5,FALSE)</f>
        <v>#N/A</v>
      </c>
      <c r="T58" s="47" t="s">
        <v>949</v>
      </c>
    </row>
    <row r="59" spans="1:20" s="59" customFormat="1">
      <c r="A59" s="303" t="s">
        <v>589</v>
      </c>
      <c r="B59" s="302" t="s">
        <v>221</v>
      </c>
      <c r="C59" s="26" t="s">
        <v>697</v>
      </c>
      <c r="D59" s="621">
        <f>VLOOKUP(B59,'[1]ICR Data'!$A:$E,5,FALSE)</f>
        <v>9.7000000000000003E-3</v>
      </c>
      <c r="E59" s="111">
        <v>0</v>
      </c>
      <c r="F59" s="111">
        <v>0.3</v>
      </c>
      <c r="G59" s="111">
        <v>0</v>
      </c>
      <c r="H59" s="111">
        <v>0.3</v>
      </c>
      <c r="I59" s="111">
        <v>0</v>
      </c>
      <c r="J59" s="111">
        <v>0.3</v>
      </c>
      <c r="K59" s="111">
        <v>0.2</v>
      </c>
      <c r="L59" s="111">
        <v>0.6</v>
      </c>
      <c r="M59" s="111">
        <v>0.2</v>
      </c>
      <c r="N59" s="111">
        <v>0.6</v>
      </c>
      <c r="O59" s="111">
        <v>0</v>
      </c>
      <c r="P59" s="111">
        <v>0.3</v>
      </c>
      <c r="Q59" s="111">
        <v>0</v>
      </c>
      <c r="R59" s="111">
        <v>0.35</v>
      </c>
      <c r="S59" s="621">
        <f>VLOOKUP(B59,'[1]BuySell Data'!$A:$E,5,FALSE)</f>
        <v>2.3999999999999998E-3</v>
      </c>
      <c r="T59" s="47" t="s">
        <v>952</v>
      </c>
    </row>
    <row r="60" spans="1:20" s="59" customFormat="1">
      <c r="A60" s="239" t="s">
        <v>590</v>
      </c>
      <c r="B60" s="302" t="s">
        <v>222</v>
      </c>
      <c r="C60" s="26" t="s">
        <v>697</v>
      </c>
      <c r="D60" s="621">
        <f>VLOOKUP(B60,'[1]ICR Data'!$A:$E,5,FALSE)</f>
        <v>1.0800000000000001E-2</v>
      </c>
      <c r="E60" s="111">
        <v>0</v>
      </c>
      <c r="F60" s="111">
        <v>0.15</v>
      </c>
      <c r="G60" s="111">
        <v>0</v>
      </c>
      <c r="H60" s="111">
        <v>0.15</v>
      </c>
      <c r="I60" s="111">
        <v>0</v>
      </c>
      <c r="J60" s="111">
        <v>0.15</v>
      </c>
      <c r="K60" s="111">
        <v>0.25</v>
      </c>
      <c r="L60" s="111">
        <v>0.65</v>
      </c>
      <c r="M60" s="111">
        <v>0.25</v>
      </c>
      <c r="N60" s="111">
        <v>0.65</v>
      </c>
      <c r="O60" s="111">
        <v>0</v>
      </c>
      <c r="P60" s="111">
        <v>0.3</v>
      </c>
      <c r="Q60" s="111">
        <v>0</v>
      </c>
      <c r="R60" s="111">
        <v>0.35</v>
      </c>
      <c r="S60" s="621">
        <f>VLOOKUP(B60,'[1]BuySell Data'!$A:$E,5,FALSE)</f>
        <v>2.5000000000000001E-3</v>
      </c>
      <c r="T60" s="47" t="s">
        <v>952</v>
      </c>
    </row>
    <row r="61" spans="1:20" s="59" customFormat="1">
      <c r="A61" s="148" t="s">
        <v>43</v>
      </c>
      <c r="B61" s="132" t="s">
        <v>44</v>
      </c>
      <c r="C61" s="26" t="s">
        <v>697</v>
      </c>
      <c r="D61" s="621">
        <f>VLOOKUP(B61,'[1]ICR Data'!$A:$E,5,FALSE)</f>
        <v>2.8999999999999998E-3</v>
      </c>
      <c r="E61" s="111">
        <v>0</v>
      </c>
      <c r="F61" s="111">
        <v>0</v>
      </c>
      <c r="G61" s="111">
        <v>0.01</v>
      </c>
      <c r="H61" s="111">
        <v>0.05</v>
      </c>
      <c r="I61" s="111">
        <v>0.05</v>
      </c>
      <c r="J61" s="111">
        <v>0.09</v>
      </c>
      <c r="K61" s="111">
        <v>0.34</v>
      </c>
      <c r="L61" s="111">
        <v>0.38</v>
      </c>
      <c r="M61" s="111">
        <v>0.03</v>
      </c>
      <c r="N61" s="111">
        <v>0.28499999999999998</v>
      </c>
      <c r="O61" s="111">
        <v>0</v>
      </c>
      <c r="P61" s="111">
        <v>0</v>
      </c>
      <c r="Q61" s="111">
        <v>0</v>
      </c>
      <c r="R61" s="111">
        <v>0</v>
      </c>
      <c r="S61" s="621">
        <f>VLOOKUP(B61,'[1]BuySell Data'!$A:$E,5,FALSE)</f>
        <v>1.6000000000000001E-3</v>
      </c>
      <c r="T61" s="47" t="s">
        <v>954</v>
      </c>
    </row>
    <row r="62" spans="1:20" s="59" customFormat="1">
      <c r="A62" s="3"/>
      <c r="B62" s="304"/>
      <c r="C62" s="93"/>
      <c r="D62" s="94" t="e">
        <f>MIN(D52:D61)</f>
        <v>#N/A</v>
      </c>
      <c r="E62" s="95">
        <f>MIN(E52:E61)</f>
        <v>0</v>
      </c>
      <c r="F62" s="96"/>
      <c r="G62" s="95">
        <f>MIN(G52:G61)</f>
        <v>0</v>
      </c>
      <c r="H62" s="96"/>
      <c r="I62" s="95">
        <f>MIN(I52:I61)</f>
        <v>0</v>
      </c>
      <c r="J62" s="96"/>
      <c r="K62" s="95">
        <f>MIN(K52:K61)</f>
        <v>0.15</v>
      </c>
      <c r="L62" s="96"/>
      <c r="M62" s="95">
        <f>MIN(M52:M61)</f>
        <v>0.03</v>
      </c>
      <c r="N62" s="96"/>
      <c r="O62" s="95">
        <f>MIN(O52:O61)</f>
        <v>0</v>
      </c>
      <c r="P62" s="96"/>
      <c r="Q62" s="95">
        <f>MIN(Q52:Q61)</f>
        <v>0</v>
      </c>
      <c r="R62" s="96"/>
      <c r="S62" s="94" t="e">
        <f>MIN(S52:S61)</f>
        <v>#N/A</v>
      </c>
      <c r="T62" s="50"/>
    </row>
    <row r="63" spans="1:20">
      <c r="A63" s="3"/>
      <c r="B63" s="304"/>
      <c r="C63" s="93"/>
      <c r="D63" s="94" t="e">
        <f>MAX(D52:D61)</f>
        <v>#N/A</v>
      </c>
      <c r="E63" s="96"/>
      <c r="F63" s="95">
        <f>MAX(F52:F61)</f>
        <v>0.3</v>
      </c>
      <c r="G63" s="96"/>
      <c r="H63" s="95">
        <f>MAX(H52:H61)</f>
        <v>0.3</v>
      </c>
      <c r="I63" s="96"/>
      <c r="J63" s="95">
        <f>MAX(J52:J61)</f>
        <v>0.3</v>
      </c>
      <c r="K63" s="96"/>
      <c r="L63" s="95">
        <f>MAX(L52:L61)</f>
        <v>0.75</v>
      </c>
      <c r="M63" s="96"/>
      <c r="N63" s="95">
        <f>MAX(N52:N61)</f>
        <v>0.75</v>
      </c>
      <c r="O63" s="96"/>
      <c r="P63" s="95">
        <f>MAX(P52:P61)</f>
        <v>0.3</v>
      </c>
      <c r="Q63" s="96"/>
      <c r="R63" s="95">
        <f>MAX(R52:R61)</f>
        <v>0.35</v>
      </c>
      <c r="S63" s="94" t="e">
        <f>MAX(S52:S61)</f>
        <v>#N/A</v>
      </c>
      <c r="T63" s="50"/>
    </row>
    <row r="64" spans="1:20" s="59" customFormat="1">
      <c r="A64" s="304" t="s">
        <v>19</v>
      </c>
      <c r="B64" s="144"/>
      <c r="C64" s="12"/>
      <c r="D64" s="32"/>
      <c r="E64" s="90"/>
      <c r="F64" s="90"/>
      <c r="G64" s="90"/>
      <c r="H64" s="90"/>
      <c r="I64" s="90"/>
      <c r="J64" s="90"/>
      <c r="K64" s="90"/>
      <c r="L64" s="90"/>
      <c r="M64" s="90"/>
      <c r="N64" s="90"/>
      <c r="O64" s="90"/>
      <c r="P64" s="90"/>
      <c r="Q64" s="90"/>
      <c r="R64" s="90"/>
      <c r="S64" s="32"/>
      <c r="T64" s="50"/>
    </row>
    <row r="65" spans="1:245">
      <c r="A65" s="133" t="s">
        <v>1096</v>
      </c>
      <c r="B65" s="132" t="s">
        <v>1095</v>
      </c>
      <c r="C65" s="132" t="s">
        <v>697</v>
      </c>
      <c r="D65" s="621">
        <f>VLOOKUP(B65,'[1]ICR Data'!$A:$E,5,FALSE)</f>
        <v>3.0000000000000001E-3</v>
      </c>
      <c r="E65" s="624">
        <v>0</v>
      </c>
      <c r="F65" s="624">
        <v>1</v>
      </c>
      <c r="G65" s="624">
        <v>0</v>
      </c>
      <c r="H65" s="624">
        <v>0</v>
      </c>
      <c r="I65" s="624">
        <v>0</v>
      </c>
      <c r="J65" s="624">
        <v>0</v>
      </c>
      <c r="K65" s="624">
        <v>0</v>
      </c>
      <c r="L65" s="624">
        <v>0</v>
      </c>
      <c r="M65" s="624">
        <v>0</v>
      </c>
      <c r="N65" s="624">
        <v>0</v>
      </c>
      <c r="O65" s="624">
        <v>0</v>
      </c>
      <c r="P65" s="624">
        <v>0</v>
      </c>
      <c r="Q65" s="624">
        <v>0</v>
      </c>
      <c r="R65" s="624">
        <v>0</v>
      </c>
      <c r="S65" s="621">
        <f>VLOOKUP(B65,'[1]BuySell Data'!$A:$E,5,FALSE)</f>
        <v>0</v>
      </c>
      <c r="T65" s="53" t="s">
        <v>1271</v>
      </c>
    </row>
    <row r="66" spans="1:245">
      <c r="A66" s="453" t="s">
        <v>1241</v>
      </c>
      <c r="B66" s="420" t="s">
        <v>1240</v>
      </c>
      <c r="C66" s="132" t="s">
        <v>697</v>
      </c>
      <c r="D66" s="621">
        <f>VLOOKUP(B66,'[1]ICR Data'!$A:$E,5,FALSE)</f>
        <v>3.5999999999999999E-3</v>
      </c>
      <c r="E66" s="624">
        <v>1</v>
      </c>
      <c r="F66" s="624">
        <v>1</v>
      </c>
      <c r="G66" s="624">
        <v>0</v>
      </c>
      <c r="H66" s="624">
        <v>0</v>
      </c>
      <c r="I66" s="624">
        <v>0</v>
      </c>
      <c r="J66" s="624">
        <v>0</v>
      </c>
      <c r="K66" s="624">
        <v>0</v>
      </c>
      <c r="L66" s="624">
        <v>0</v>
      </c>
      <c r="M66" s="624">
        <v>0</v>
      </c>
      <c r="N66" s="624">
        <v>0</v>
      </c>
      <c r="O66" s="624">
        <v>0</v>
      </c>
      <c r="P66" s="624">
        <v>0</v>
      </c>
      <c r="Q66" s="624">
        <v>0</v>
      </c>
      <c r="R66" s="624">
        <v>0</v>
      </c>
      <c r="S66" s="621">
        <f>VLOOKUP(B66,'[1]BuySell Data'!$A:$E,5,FALSE)</f>
        <v>5.0000000000000001E-4</v>
      </c>
      <c r="T66" s="53" t="s">
        <v>1271</v>
      </c>
    </row>
    <row r="67" spans="1:245">
      <c r="A67" s="131" t="s">
        <v>110</v>
      </c>
      <c r="B67" s="142" t="s">
        <v>111</v>
      </c>
      <c r="C67" s="41" t="s">
        <v>697</v>
      </c>
      <c r="D67" s="621">
        <f>VLOOKUP(B67,'[1]ICR Data'!$A:$E,5,FALSE)</f>
        <v>5.1999999999999998E-3</v>
      </c>
      <c r="E67" s="111">
        <v>0</v>
      </c>
      <c r="F67" s="111">
        <v>1</v>
      </c>
      <c r="G67" s="111">
        <v>0</v>
      </c>
      <c r="H67" s="111">
        <v>1</v>
      </c>
      <c r="I67" s="111">
        <v>0</v>
      </c>
      <c r="J67" s="111">
        <v>0</v>
      </c>
      <c r="K67" s="111">
        <v>0</v>
      </c>
      <c r="L67" s="111">
        <v>0</v>
      </c>
      <c r="M67" s="111">
        <v>0</v>
      </c>
      <c r="N67" s="111">
        <v>0</v>
      </c>
      <c r="O67" s="111">
        <v>0</v>
      </c>
      <c r="P67" s="111">
        <v>0</v>
      </c>
      <c r="Q67" s="111">
        <v>0</v>
      </c>
      <c r="R67" s="111">
        <v>0</v>
      </c>
      <c r="S67" s="621">
        <f>VLOOKUP(B67,'[1]BuySell Data'!$A:$E,5,FALSE)</f>
        <v>0</v>
      </c>
      <c r="T67" s="47" t="s">
        <v>959</v>
      </c>
    </row>
    <row r="68" spans="1:245">
      <c r="A68" s="148" t="s">
        <v>1205</v>
      </c>
      <c r="B68" s="132" t="s">
        <v>112</v>
      </c>
      <c r="C68" s="26" t="s">
        <v>697</v>
      </c>
      <c r="D68" s="621">
        <f>VLOOKUP(B68,'[1]ICR Data'!$A:$E,5,FALSE)</f>
        <v>0</v>
      </c>
      <c r="E68" s="111">
        <v>0</v>
      </c>
      <c r="F68" s="111">
        <v>1</v>
      </c>
      <c r="G68" s="111">
        <v>0</v>
      </c>
      <c r="H68" s="111">
        <v>1</v>
      </c>
      <c r="I68" s="111">
        <v>0</v>
      </c>
      <c r="J68" s="111">
        <v>0</v>
      </c>
      <c r="K68" s="111">
        <v>0</v>
      </c>
      <c r="L68" s="111">
        <v>0</v>
      </c>
      <c r="M68" s="111">
        <v>0</v>
      </c>
      <c r="N68" s="111">
        <v>0</v>
      </c>
      <c r="O68" s="111">
        <v>0</v>
      </c>
      <c r="P68" s="111">
        <v>0</v>
      </c>
      <c r="Q68" s="111">
        <v>0</v>
      </c>
      <c r="R68" s="111">
        <v>0</v>
      </c>
      <c r="S68" s="621">
        <f>VLOOKUP(B68,'[1]BuySell Data'!$A:$E,5,FALSE)</f>
        <v>0</v>
      </c>
      <c r="T68" s="47" t="s">
        <v>951</v>
      </c>
    </row>
    <row r="69" spans="1:245">
      <c r="A69" s="133" t="s">
        <v>113</v>
      </c>
      <c r="B69" s="132" t="s">
        <v>114</v>
      </c>
      <c r="C69" s="26" t="s">
        <v>697</v>
      </c>
      <c r="D69" s="621">
        <f>VLOOKUP(B69,'[1]ICR Data'!$A:$E,5,FALSE)</f>
        <v>2E-3</v>
      </c>
      <c r="E69" s="111">
        <v>1</v>
      </c>
      <c r="F69" s="111">
        <v>1</v>
      </c>
      <c r="G69" s="111">
        <v>0</v>
      </c>
      <c r="H69" s="111">
        <v>0</v>
      </c>
      <c r="I69" s="111">
        <v>0</v>
      </c>
      <c r="J69" s="111">
        <v>0</v>
      </c>
      <c r="K69" s="111">
        <v>0</v>
      </c>
      <c r="L69" s="111">
        <v>0</v>
      </c>
      <c r="M69" s="111">
        <v>0</v>
      </c>
      <c r="N69" s="111">
        <v>0</v>
      </c>
      <c r="O69" s="111">
        <v>0</v>
      </c>
      <c r="P69" s="111">
        <v>0</v>
      </c>
      <c r="Q69" s="111">
        <v>0</v>
      </c>
      <c r="R69" s="111">
        <v>0</v>
      </c>
      <c r="S69" s="621">
        <f>VLOOKUP(B69,'[1]BuySell Data'!$A:$E,5,FALSE)</f>
        <v>0</v>
      </c>
      <c r="T69" s="47" t="s">
        <v>953</v>
      </c>
    </row>
    <row r="70" spans="1:245" s="59" customFormat="1">
      <c r="A70" s="312"/>
      <c r="B70" s="304"/>
      <c r="C70" s="89"/>
      <c r="D70" s="94">
        <f>MIN(D65:D69)</f>
        <v>0</v>
      </c>
      <c r="E70" s="95">
        <f>MIN(E65:E69)</f>
        <v>0</v>
      </c>
      <c r="F70" s="96"/>
      <c r="G70" s="95">
        <f>MIN(G65:G69)</f>
        <v>0</v>
      </c>
      <c r="H70" s="96"/>
      <c r="I70" s="95">
        <f>MIN(I65:I69)</f>
        <v>0</v>
      </c>
      <c r="J70" s="96"/>
      <c r="K70" s="95">
        <f>MIN(K65:K69)</f>
        <v>0</v>
      </c>
      <c r="L70" s="96"/>
      <c r="M70" s="95">
        <f>MIN(M65:M69)</f>
        <v>0</v>
      </c>
      <c r="N70" s="96"/>
      <c r="O70" s="95">
        <f>MIN(O65:O69)</f>
        <v>0</v>
      </c>
      <c r="P70" s="96"/>
      <c r="Q70" s="95">
        <f>MIN(Q65:Q69)</f>
        <v>0</v>
      </c>
      <c r="R70" s="96"/>
      <c r="S70" s="94">
        <f>MIN(S65:S69)</f>
        <v>0</v>
      </c>
      <c r="T70" s="50"/>
    </row>
    <row r="71" spans="1:245" s="59" customFormat="1">
      <c r="A71" s="312"/>
      <c r="B71" s="304"/>
      <c r="C71" s="89"/>
      <c r="D71" s="94">
        <f>MAX(D65:D69)</f>
        <v>5.1999999999999998E-3</v>
      </c>
      <c r="E71" s="96"/>
      <c r="F71" s="95">
        <f>MAX(F65:F69)</f>
        <v>1</v>
      </c>
      <c r="G71" s="96"/>
      <c r="H71" s="95">
        <f>MAX(H65:H69)</f>
        <v>1</v>
      </c>
      <c r="I71" s="96"/>
      <c r="J71" s="95">
        <f>MAX(J65:J69)</f>
        <v>0</v>
      </c>
      <c r="K71" s="96"/>
      <c r="L71" s="95">
        <f>MAX(L65:L69)</f>
        <v>0</v>
      </c>
      <c r="M71" s="96"/>
      <c r="N71" s="95">
        <f>MAX(N65:N69)</f>
        <v>0</v>
      </c>
      <c r="O71" s="96"/>
      <c r="P71" s="95">
        <f>MAX(P65:P69)</f>
        <v>0</v>
      </c>
      <c r="Q71" s="96"/>
      <c r="R71" s="95">
        <f>MAX(R65:R69)</f>
        <v>0</v>
      </c>
      <c r="S71" s="94">
        <f>MAX(S65:S69)</f>
        <v>5.0000000000000001E-4</v>
      </c>
      <c r="T71" s="50"/>
    </row>
    <row r="72" spans="1:245" s="59" customFormat="1">
      <c r="A72" s="304" t="s">
        <v>84</v>
      </c>
      <c r="B72" s="144"/>
      <c r="C72" s="48"/>
      <c r="D72" s="32"/>
      <c r="E72" s="90"/>
      <c r="F72" s="90"/>
      <c r="G72" s="90"/>
      <c r="H72" s="90"/>
      <c r="I72" s="90"/>
      <c r="J72" s="90"/>
      <c r="K72" s="90"/>
      <c r="L72" s="90"/>
      <c r="M72" s="90"/>
      <c r="N72" s="90"/>
      <c r="O72" s="90"/>
      <c r="P72" s="90"/>
      <c r="Q72" s="90"/>
      <c r="R72" s="90"/>
      <c r="S72" s="32"/>
      <c r="T72" s="50"/>
    </row>
    <row r="73" spans="1:245">
      <c r="A73" s="117" t="s">
        <v>1110</v>
      </c>
      <c r="B73" s="302" t="s">
        <v>1109</v>
      </c>
      <c r="C73" s="26" t="s">
        <v>697</v>
      </c>
      <c r="D73" s="621">
        <f>VLOOKUP(B73,'[1]ICR Data'!$A:$E,5,FALSE)</f>
        <v>4.8999999999999998E-3</v>
      </c>
      <c r="E73" s="622">
        <v>0</v>
      </c>
      <c r="F73" s="622">
        <v>1</v>
      </c>
      <c r="G73" s="622">
        <v>0</v>
      </c>
      <c r="H73" s="622">
        <v>1</v>
      </c>
      <c r="I73" s="622">
        <v>0</v>
      </c>
      <c r="J73" s="622">
        <v>1</v>
      </c>
      <c r="K73" s="622">
        <v>0</v>
      </c>
      <c r="L73" s="622">
        <v>0</v>
      </c>
      <c r="M73" s="622">
        <v>0</v>
      </c>
      <c r="N73" s="622">
        <v>0</v>
      </c>
      <c r="O73" s="622">
        <v>0</v>
      </c>
      <c r="P73" s="622">
        <v>0</v>
      </c>
      <c r="Q73" s="622">
        <v>0</v>
      </c>
      <c r="R73" s="622">
        <v>0</v>
      </c>
      <c r="S73" s="621">
        <f>VLOOKUP(B73,'[1]BuySell Data'!$A:$E,5,FALSE)</f>
        <v>1E-3</v>
      </c>
      <c r="T73" s="47"/>
    </row>
    <row r="74" spans="1:245">
      <c r="A74" s="313" t="s">
        <v>712</v>
      </c>
      <c r="B74" s="314" t="s">
        <v>94</v>
      </c>
      <c r="C74" s="41" t="s">
        <v>697</v>
      </c>
      <c r="D74" s="621">
        <f>VLOOKUP(B74,'[1]ICR Data'!$A:$E,5,FALSE)</f>
        <v>4.5000000000000005E-3</v>
      </c>
      <c r="E74" s="111">
        <v>0</v>
      </c>
      <c r="F74" s="111">
        <v>0.2</v>
      </c>
      <c r="G74" s="111">
        <v>0.8</v>
      </c>
      <c r="H74" s="111">
        <v>1</v>
      </c>
      <c r="I74" s="111">
        <v>0</v>
      </c>
      <c r="J74" s="111">
        <v>0</v>
      </c>
      <c r="K74" s="111">
        <v>0</v>
      </c>
      <c r="L74" s="111">
        <v>0</v>
      </c>
      <c r="M74" s="111">
        <v>0</v>
      </c>
      <c r="N74" s="111">
        <v>0</v>
      </c>
      <c r="O74" s="111">
        <v>0</v>
      </c>
      <c r="P74" s="111">
        <v>0</v>
      </c>
      <c r="Q74" s="111">
        <v>0</v>
      </c>
      <c r="R74" s="111">
        <v>0</v>
      </c>
      <c r="S74" s="621">
        <f>VLOOKUP(B74,'[1]BuySell Data'!$A:$E,5,FALSE)</f>
        <v>8.0000000000000004E-4</v>
      </c>
      <c r="T74" s="47" t="s">
        <v>960</v>
      </c>
    </row>
    <row r="75" spans="1:245">
      <c r="A75" s="117" t="s">
        <v>713</v>
      </c>
      <c r="B75" s="302" t="s">
        <v>246</v>
      </c>
      <c r="C75" s="26" t="s">
        <v>697</v>
      </c>
      <c r="D75" s="621">
        <f>VLOOKUP(B75,'[1]ICR Data'!$A:$E,5,FALSE)</f>
        <v>4.5000000000000005E-3</v>
      </c>
      <c r="E75" s="111">
        <v>0</v>
      </c>
      <c r="F75" s="111">
        <v>0.2</v>
      </c>
      <c r="G75" s="111">
        <v>0</v>
      </c>
      <c r="H75" s="111">
        <v>1</v>
      </c>
      <c r="I75" s="111">
        <v>0</v>
      </c>
      <c r="J75" s="111">
        <v>0</v>
      </c>
      <c r="K75" s="111">
        <v>0</v>
      </c>
      <c r="L75" s="111">
        <v>0</v>
      </c>
      <c r="M75" s="111">
        <v>0</v>
      </c>
      <c r="N75" s="111">
        <v>0</v>
      </c>
      <c r="O75" s="111">
        <v>0</v>
      </c>
      <c r="P75" s="111">
        <v>0</v>
      </c>
      <c r="Q75" s="111">
        <v>0</v>
      </c>
      <c r="R75" s="111">
        <v>0</v>
      </c>
      <c r="S75" s="621">
        <f>VLOOKUP(B75,'[1]BuySell Data'!$A:$E,5,FALSE)</f>
        <v>4.0000000000000002E-4</v>
      </c>
      <c r="T75" s="47" t="s">
        <v>960</v>
      </c>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59"/>
      <c r="DM75" s="59"/>
      <c r="DN75" s="59"/>
      <c r="DO75" s="59"/>
      <c r="DP75" s="59"/>
      <c r="DQ75" s="59"/>
      <c r="DR75" s="59"/>
      <c r="DS75" s="59"/>
      <c r="DT75" s="59"/>
      <c r="DU75" s="59"/>
      <c r="DV75" s="59"/>
      <c r="DW75" s="59"/>
      <c r="DX75" s="59"/>
      <c r="DY75" s="59"/>
      <c r="DZ75" s="59"/>
      <c r="EA75" s="59"/>
      <c r="EB75" s="59"/>
      <c r="EC75" s="59"/>
      <c r="ED75" s="59"/>
      <c r="EE75" s="59"/>
      <c r="EF75" s="59"/>
      <c r="EG75" s="59"/>
      <c r="EH75" s="59"/>
      <c r="EI75" s="59"/>
      <c r="EJ75" s="59"/>
      <c r="EK75" s="59"/>
      <c r="EL75" s="59"/>
      <c r="EM75" s="59"/>
      <c r="EN75" s="59"/>
      <c r="EO75" s="59"/>
      <c r="EP75" s="59"/>
      <c r="EQ75" s="59"/>
      <c r="ER75" s="59"/>
      <c r="ES75" s="59"/>
      <c r="ET75" s="59"/>
      <c r="EU75" s="59"/>
      <c r="EV75" s="59"/>
      <c r="EW75" s="59"/>
      <c r="EX75" s="59"/>
      <c r="EY75" s="59"/>
      <c r="EZ75" s="59"/>
      <c r="FA75" s="59"/>
      <c r="FB75" s="59"/>
      <c r="FC75" s="59"/>
      <c r="FD75" s="59"/>
      <c r="FE75" s="59"/>
      <c r="FF75" s="59"/>
      <c r="FG75" s="59"/>
      <c r="FH75" s="59"/>
      <c r="FI75" s="59"/>
      <c r="FJ75" s="59"/>
      <c r="FK75" s="59"/>
      <c r="FL75" s="59"/>
      <c r="FM75" s="59"/>
      <c r="FN75" s="59"/>
      <c r="FO75" s="59"/>
      <c r="FP75" s="59"/>
      <c r="FQ75" s="59"/>
      <c r="FR75" s="59"/>
      <c r="FS75" s="59"/>
      <c r="FT75" s="59"/>
      <c r="FU75" s="59"/>
      <c r="FV75" s="59"/>
      <c r="FW75" s="59"/>
      <c r="FX75" s="59"/>
      <c r="FY75" s="59"/>
      <c r="FZ75" s="59"/>
      <c r="GA75" s="59"/>
      <c r="GB75" s="59"/>
      <c r="GC75" s="59"/>
      <c r="GD75" s="59"/>
      <c r="GE75" s="59"/>
      <c r="GF75" s="59"/>
      <c r="GG75" s="59"/>
      <c r="GH75" s="59"/>
      <c r="GI75" s="59"/>
      <c r="GJ75" s="59"/>
      <c r="GK75" s="59"/>
      <c r="GL75" s="59"/>
      <c r="GM75" s="59"/>
      <c r="GN75" s="59"/>
      <c r="GO75" s="59"/>
      <c r="GP75" s="59"/>
      <c r="GQ75" s="59"/>
      <c r="GR75" s="59"/>
      <c r="GS75" s="59"/>
      <c r="GT75" s="59"/>
      <c r="GU75" s="59"/>
      <c r="GV75" s="59"/>
      <c r="GW75" s="59"/>
      <c r="GX75" s="59"/>
      <c r="GY75" s="59"/>
      <c r="GZ75" s="59"/>
      <c r="HA75" s="59"/>
      <c r="HB75" s="59"/>
      <c r="HC75" s="59"/>
      <c r="HD75" s="59"/>
      <c r="HE75" s="59"/>
      <c r="HF75" s="59"/>
      <c r="HG75" s="59"/>
      <c r="HH75" s="59"/>
      <c r="HI75" s="59"/>
      <c r="HJ75" s="59"/>
      <c r="HK75" s="59"/>
      <c r="HL75" s="59"/>
      <c r="HM75" s="59"/>
      <c r="HN75" s="59"/>
      <c r="HO75" s="59"/>
      <c r="HP75" s="59"/>
      <c r="HQ75" s="59"/>
      <c r="HR75" s="59"/>
      <c r="HS75" s="59"/>
      <c r="HT75" s="59"/>
      <c r="HU75" s="59"/>
      <c r="HV75" s="59"/>
      <c r="HW75" s="59"/>
      <c r="HX75" s="59"/>
      <c r="HY75" s="59"/>
      <c r="HZ75" s="59"/>
      <c r="IA75" s="59"/>
      <c r="IB75" s="59"/>
      <c r="IC75" s="59"/>
      <c r="ID75" s="59"/>
      <c r="IE75" s="59"/>
      <c r="IF75" s="59"/>
      <c r="IG75" s="59"/>
      <c r="IH75" s="59"/>
      <c r="II75" s="59"/>
      <c r="IJ75" s="59"/>
      <c r="IK75" s="59"/>
    </row>
    <row r="76" spans="1:245">
      <c r="A76" s="117" t="s">
        <v>923</v>
      </c>
      <c r="B76" s="302" t="s">
        <v>922</v>
      </c>
      <c r="C76" s="26" t="s">
        <v>697</v>
      </c>
      <c r="D76" s="621">
        <f>VLOOKUP(B76,'[1]ICR Data'!$A:$E,5,FALSE)</f>
        <v>4.1999999999999997E-3</v>
      </c>
      <c r="E76" s="111">
        <v>0</v>
      </c>
      <c r="F76" s="111">
        <v>0.1</v>
      </c>
      <c r="G76" s="111">
        <v>0.9</v>
      </c>
      <c r="H76" s="111">
        <v>1</v>
      </c>
      <c r="I76" s="111">
        <v>0</v>
      </c>
      <c r="J76" s="111">
        <v>0</v>
      </c>
      <c r="K76" s="111">
        <v>0</v>
      </c>
      <c r="L76" s="111">
        <v>0</v>
      </c>
      <c r="M76" s="111">
        <v>0</v>
      </c>
      <c r="N76" s="111">
        <v>0</v>
      </c>
      <c r="O76" s="111">
        <v>0</v>
      </c>
      <c r="P76" s="111">
        <v>0</v>
      </c>
      <c r="Q76" s="111">
        <v>0</v>
      </c>
      <c r="R76" s="111">
        <v>0</v>
      </c>
      <c r="S76" s="621">
        <f>VLOOKUP(B76,'[1]BuySell Data'!$A:$E,5,FALSE)</f>
        <v>1E-3</v>
      </c>
      <c r="T76" s="47" t="s">
        <v>1324</v>
      </c>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59"/>
      <c r="BS76" s="59"/>
      <c r="BT76" s="59"/>
      <c r="BU76" s="59"/>
      <c r="BV76" s="59"/>
      <c r="BW76" s="59"/>
      <c r="BX76" s="59"/>
      <c r="BY76" s="59"/>
      <c r="BZ76" s="59"/>
      <c r="CA76" s="59"/>
      <c r="CB76" s="59"/>
      <c r="CC76" s="59"/>
      <c r="CD76" s="59"/>
      <c r="CE76" s="59"/>
      <c r="CF76" s="59"/>
      <c r="CG76" s="59"/>
      <c r="CH76" s="59"/>
      <c r="CI76" s="59"/>
      <c r="CJ76" s="59"/>
      <c r="CK76" s="59"/>
      <c r="CL76" s="59"/>
      <c r="CM76" s="59"/>
      <c r="CN76" s="59"/>
      <c r="CO76" s="59"/>
      <c r="CP76" s="59"/>
      <c r="CQ76" s="59"/>
      <c r="CR76" s="59"/>
      <c r="CS76" s="59"/>
      <c r="CT76" s="59"/>
      <c r="CU76" s="59"/>
      <c r="CV76" s="59"/>
      <c r="CW76" s="59"/>
      <c r="CX76" s="59"/>
      <c r="CY76" s="59"/>
      <c r="CZ76" s="59"/>
      <c r="DA76" s="59"/>
      <c r="DB76" s="59"/>
      <c r="DC76" s="59"/>
      <c r="DD76" s="59"/>
      <c r="DE76" s="59"/>
      <c r="DF76" s="59"/>
      <c r="DG76" s="59"/>
      <c r="DH76" s="59"/>
      <c r="DI76" s="59"/>
      <c r="DJ76" s="59"/>
      <c r="DK76" s="59"/>
      <c r="DL76" s="59"/>
      <c r="DM76" s="59"/>
      <c r="DN76" s="59"/>
      <c r="DO76" s="59"/>
      <c r="DP76" s="59"/>
      <c r="DQ76" s="59"/>
      <c r="DR76" s="59"/>
      <c r="DS76" s="59"/>
      <c r="DT76" s="59"/>
      <c r="DU76" s="59"/>
      <c r="DV76" s="59"/>
      <c r="DW76" s="59"/>
      <c r="DX76" s="59"/>
      <c r="DY76" s="59"/>
      <c r="DZ76" s="59"/>
      <c r="EA76" s="59"/>
      <c r="EB76" s="59"/>
      <c r="EC76" s="59"/>
      <c r="ED76" s="59"/>
      <c r="EE76" s="59"/>
      <c r="EF76" s="59"/>
      <c r="EG76" s="59"/>
      <c r="EH76" s="59"/>
      <c r="EI76" s="59"/>
      <c r="EJ76" s="59"/>
      <c r="EK76" s="59"/>
      <c r="EL76" s="59"/>
      <c r="EM76" s="59"/>
      <c r="EN76" s="59"/>
      <c r="EO76" s="59"/>
      <c r="EP76" s="59"/>
      <c r="EQ76" s="59"/>
      <c r="ER76" s="59"/>
      <c r="ES76" s="59"/>
      <c r="ET76" s="59"/>
      <c r="EU76" s="59"/>
      <c r="EV76" s="59"/>
      <c r="EW76" s="59"/>
      <c r="EX76" s="59"/>
      <c r="EY76" s="59"/>
      <c r="EZ76" s="59"/>
      <c r="FA76" s="59"/>
      <c r="FB76" s="59"/>
      <c r="FC76" s="59"/>
      <c r="FD76" s="59"/>
      <c r="FE76" s="59"/>
      <c r="FF76" s="59"/>
      <c r="FG76" s="59"/>
      <c r="FH76" s="59"/>
      <c r="FI76" s="59"/>
      <c r="FJ76" s="59"/>
      <c r="FK76" s="59"/>
      <c r="FL76" s="59"/>
      <c r="FM76" s="59"/>
      <c r="FN76" s="59"/>
      <c r="FO76" s="59"/>
      <c r="FP76" s="59"/>
      <c r="FQ76" s="59"/>
      <c r="FR76" s="59"/>
      <c r="FS76" s="59"/>
      <c r="FT76" s="59"/>
      <c r="FU76" s="59"/>
      <c r="FV76" s="59"/>
      <c r="FW76" s="59"/>
      <c r="FX76" s="59"/>
      <c r="FY76" s="59"/>
      <c r="FZ76" s="59"/>
      <c r="GA76" s="59"/>
      <c r="GB76" s="59"/>
      <c r="GC76" s="59"/>
      <c r="GD76" s="59"/>
      <c r="GE76" s="59"/>
      <c r="GF76" s="59"/>
      <c r="GG76" s="59"/>
      <c r="GH76" s="59"/>
      <c r="GI76" s="59"/>
      <c r="GJ76" s="59"/>
      <c r="GK76" s="59"/>
      <c r="GL76" s="59"/>
      <c r="GM76" s="59"/>
      <c r="GN76" s="59"/>
      <c r="GO76" s="59"/>
      <c r="GP76" s="59"/>
      <c r="GQ76" s="59"/>
      <c r="GR76" s="59"/>
      <c r="GS76" s="59"/>
      <c r="GT76" s="59"/>
      <c r="GU76" s="59"/>
      <c r="GV76" s="59"/>
      <c r="GW76" s="59"/>
      <c r="GX76" s="59"/>
      <c r="GY76" s="59"/>
      <c r="GZ76" s="59"/>
      <c r="HA76" s="59"/>
      <c r="HB76" s="59"/>
      <c r="HC76" s="59"/>
      <c r="HD76" s="59"/>
      <c r="HE76" s="59"/>
      <c r="HF76" s="59"/>
      <c r="HG76" s="59"/>
      <c r="HH76" s="59"/>
      <c r="HI76" s="59"/>
      <c r="HJ76" s="59"/>
      <c r="HK76" s="59"/>
      <c r="HL76" s="59"/>
      <c r="HM76" s="59"/>
      <c r="HN76" s="59"/>
      <c r="HO76" s="59"/>
      <c r="HP76" s="59"/>
      <c r="HQ76" s="59"/>
      <c r="HR76" s="59"/>
      <c r="HS76" s="59"/>
      <c r="HT76" s="59"/>
      <c r="HU76" s="59"/>
      <c r="HV76" s="59"/>
      <c r="HW76" s="59"/>
      <c r="HX76" s="59"/>
      <c r="HY76" s="59"/>
      <c r="HZ76" s="59"/>
      <c r="IA76" s="59"/>
      <c r="IB76" s="59"/>
      <c r="IC76" s="59"/>
      <c r="ID76" s="59"/>
      <c r="IE76" s="59"/>
      <c r="IF76" s="59"/>
      <c r="IG76" s="59"/>
      <c r="IH76" s="59"/>
      <c r="II76" s="59"/>
      <c r="IJ76" s="59"/>
      <c r="IK76" s="59"/>
    </row>
    <row r="77" spans="1:245">
      <c r="A77" s="117" t="s">
        <v>1046</v>
      </c>
      <c r="B77" s="302" t="s">
        <v>1045</v>
      </c>
      <c r="C77" s="26" t="s">
        <v>697</v>
      </c>
      <c r="D77" s="621">
        <f>VLOOKUP(B77,'[1]ICR Data'!$A:$E,5,FALSE)</f>
        <v>4.0000000000000001E-3</v>
      </c>
      <c r="E77" s="111">
        <v>0</v>
      </c>
      <c r="F77" s="111">
        <v>1</v>
      </c>
      <c r="G77" s="111">
        <v>0</v>
      </c>
      <c r="H77" s="111">
        <v>1</v>
      </c>
      <c r="I77" s="111">
        <v>0</v>
      </c>
      <c r="J77" s="111">
        <v>0</v>
      </c>
      <c r="K77" s="111">
        <v>0</v>
      </c>
      <c r="L77" s="111">
        <v>0</v>
      </c>
      <c r="M77" s="111">
        <v>0</v>
      </c>
      <c r="N77" s="111">
        <v>0</v>
      </c>
      <c r="O77" s="111">
        <v>0</v>
      </c>
      <c r="P77" s="111">
        <v>0</v>
      </c>
      <c r="Q77" s="111">
        <v>0</v>
      </c>
      <c r="R77" s="111">
        <v>0</v>
      </c>
      <c r="S77" s="621">
        <f>VLOOKUP(B77,'[1]BuySell Data'!$A:$E,5,FALSE)</f>
        <v>1.4000000000000002E-3</v>
      </c>
      <c r="T77" s="47" t="s">
        <v>959</v>
      </c>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59"/>
      <c r="CQ77" s="59"/>
      <c r="CR77" s="59"/>
      <c r="CS77" s="59"/>
      <c r="CT77" s="59"/>
      <c r="CU77" s="59"/>
      <c r="CV77" s="59"/>
      <c r="CW77" s="59"/>
      <c r="CX77" s="59"/>
      <c r="CY77" s="59"/>
      <c r="CZ77" s="59"/>
      <c r="DA77" s="59"/>
      <c r="DB77" s="59"/>
      <c r="DC77" s="59"/>
      <c r="DD77" s="59"/>
      <c r="DE77" s="59"/>
      <c r="DF77" s="59"/>
      <c r="DG77" s="59"/>
      <c r="DH77" s="59"/>
      <c r="DI77" s="59"/>
      <c r="DJ77" s="59"/>
      <c r="DK77" s="59"/>
      <c r="DL77" s="59"/>
      <c r="DM77" s="59"/>
      <c r="DN77" s="59"/>
      <c r="DO77" s="59"/>
      <c r="DP77" s="59"/>
      <c r="DQ77" s="59"/>
      <c r="DR77" s="59"/>
      <c r="DS77" s="59"/>
      <c r="DT77" s="59"/>
      <c r="DU77" s="59"/>
      <c r="DV77" s="59"/>
      <c r="DW77" s="59"/>
      <c r="DX77" s="59"/>
      <c r="DY77" s="59"/>
      <c r="DZ77" s="59"/>
      <c r="EA77" s="59"/>
      <c r="EB77" s="59"/>
      <c r="EC77" s="59"/>
      <c r="ED77" s="59"/>
      <c r="EE77" s="59"/>
      <c r="EF77" s="59"/>
      <c r="EG77" s="59"/>
      <c r="EH77" s="59"/>
      <c r="EI77" s="59"/>
      <c r="EJ77" s="59"/>
      <c r="EK77" s="59"/>
      <c r="EL77" s="59"/>
      <c r="EM77" s="59"/>
      <c r="EN77" s="59"/>
      <c r="EO77" s="59"/>
      <c r="EP77" s="59"/>
      <c r="EQ77" s="59"/>
      <c r="ER77" s="59"/>
      <c r="ES77" s="59"/>
      <c r="ET77" s="59"/>
      <c r="EU77" s="59"/>
      <c r="EV77" s="59"/>
      <c r="EW77" s="59"/>
      <c r="EX77" s="59"/>
      <c r="EY77" s="59"/>
      <c r="EZ77" s="59"/>
      <c r="FA77" s="59"/>
      <c r="FB77" s="59"/>
      <c r="FC77" s="59"/>
      <c r="FD77" s="59"/>
      <c r="FE77" s="59"/>
      <c r="FF77" s="59"/>
      <c r="FG77" s="59"/>
      <c r="FH77" s="59"/>
      <c r="FI77" s="59"/>
      <c r="FJ77" s="59"/>
      <c r="FK77" s="59"/>
      <c r="FL77" s="59"/>
      <c r="FM77" s="59"/>
      <c r="FN77" s="59"/>
      <c r="FO77" s="59"/>
      <c r="FP77" s="59"/>
      <c r="FQ77" s="59"/>
      <c r="FR77" s="59"/>
      <c r="FS77" s="59"/>
      <c r="FT77" s="59"/>
      <c r="FU77" s="59"/>
      <c r="FV77" s="59"/>
      <c r="FW77" s="59"/>
      <c r="FX77" s="59"/>
      <c r="FY77" s="59"/>
      <c r="FZ77" s="59"/>
      <c r="GA77" s="59"/>
      <c r="GB77" s="59"/>
      <c r="GC77" s="59"/>
      <c r="GD77" s="59"/>
      <c r="GE77" s="59"/>
      <c r="GF77" s="59"/>
      <c r="GG77" s="59"/>
      <c r="GH77" s="59"/>
      <c r="GI77" s="59"/>
      <c r="GJ77" s="59"/>
      <c r="GK77" s="59"/>
      <c r="GL77" s="59"/>
      <c r="GM77" s="59"/>
      <c r="GN77" s="59"/>
      <c r="GO77" s="59"/>
      <c r="GP77" s="59"/>
      <c r="GQ77" s="59"/>
      <c r="GR77" s="59"/>
      <c r="GS77" s="59"/>
      <c r="GT77" s="59"/>
      <c r="GU77" s="59"/>
      <c r="GV77" s="59"/>
      <c r="GW77" s="59"/>
      <c r="GX77" s="59"/>
      <c r="GY77" s="59"/>
      <c r="GZ77" s="59"/>
      <c r="HA77" s="59"/>
      <c r="HB77" s="59"/>
      <c r="HC77" s="59"/>
      <c r="HD77" s="59"/>
      <c r="HE77" s="59"/>
      <c r="HF77" s="59"/>
      <c r="HG77" s="59"/>
      <c r="HH77" s="59"/>
      <c r="HI77" s="59"/>
      <c r="HJ77" s="59"/>
      <c r="HK77" s="59"/>
      <c r="HL77" s="59"/>
      <c r="HM77" s="59"/>
      <c r="HN77" s="59"/>
      <c r="HO77" s="59"/>
      <c r="HP77" s="59"/>
      <c r="HQ77" s="59"/>
      <c r="HR77" s="59"/>
      <c r="HS77" s="59"/>
      <c r="HT77" s="59"/>
      <c r="HU77" s="59"/>
      <c r="HV77" s="59"/>
      <c r="HW77" s="59"/>
      <c r="HX77" s="59"/>
      <c r="HY77" s="59"/>
      <c r="HZ77" s="59"/>
      <c r="IA77" s="59"/>
      <c r="IB77" s="59"/>
      <c r="IC77" s="59"/>
      <c r="ID77" s="59"/>
      <c r="IE77" s="59"/>
      <c r="IF77" s="59"/>
      <c r="IG77" s="59"/>
      <c r="IH77" s="59"/>
      <c r="II77" s="59"/>
      <c r="IJ77" s="59"/>
      <c r="IK77" s="59"/>
    </row>
    <row r="78" spans="1:245" s="59" customFormat="1">
      <c r="A78" s="239" t="s">
        <v>228</v>
      </c>
      <c r="B78" s="132" t="s">
        <v>116</v>
      </c>
      <c r="C78" s="26" t="s">
        <v>697</v>
      </c>
      <c r="D78" s="621">
        <f>VLOOKUP(B78,'[1]ICR Data'!$A:$E,5,FALSE)</f>
        <v>3.0000000000000001E-3</v>
      </c>
      <c r="E78" s="111">
        <v>0</v>
      </c>
      <c r="F78" s="111">
        <v>0.5</v>
      </c>
      <c r="G78" s="111">
        <v>0.5</v>
      </c>
      <c r="H78" s="111">
        <v>1</v>
      </c>
      <c r="I78" s="111">
        <v>0</v>
      </c>
      <c r="J78" s="111">
        <v>0</v>
      </c>
      <c r="K78" s="111">
        <v>0</v>
      </c>
      <c r="L78" s="111">
        <v>0</v>
      </c>
      <c r="M78" s="111">
        <v>0</v>
      </c>
      <c r="N78" s="111">
        <v>0</v>
      </c>
      <c r="O78" s="111">
        <v>0</v>
      </c>
      <c r="P78" s="111">
        <v>0</v>
      </c>
      <c r="Q78" s="111">
        <v>0</v>
      </c>
      <c r="R78" s="111">
        <v>0</v>
      </c>
      <c r="S78" s="621">
        <f>VLOOKUP(B78,'[1]BuySell Data'!$A:$E,5,FALSE)</f>
        <v>1E-3</v>
      </c>
      <c r="T78" s="47" t="s">
        <v>957</v>
      </c>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4"/>
      <c r="CC78" s="54"/>
      <c r="CD78" s="54"/>
      <c r="CE78" s="54"/>
      <c r="CF78" s="54"/>
      <c r="CG78" s="54"/>
      <c r="CH78" s="54"/>
      <c r="CI78" s="54"/>
      <c r="CJ78" s="54"/>
      <c r="CK78" s="54"/>
      <c r="CL78" s="54"/>
      <c r="CM78" s="54"/>
      <c r="CN78" s="54"/>
      <c r="CO78" s="54"/>
      <c r="CP78" s="54"/>
      <c r="CQ78" s="54"/>
      <c r="CR78" s="54"/>
      <c r="CS78" s="54"/>
      <c r="CT78" s="54"/>
      <c r="CU78" s="54"/>
      <c r="CV78" s="54"/>
      <c r="CW78" s="54"/>
      <c r="CX78" s="54"/>
      <c r="CY78" s="54"/>
      <c r="CZ78" s="54"/>
      <c r="DA78" s="54"/>
      <c r="DB78" s="54"/>
      <c r="DC78" s="54"/>
      <c r="DD78" s="54"/>
      <c r="DE78" s="54"/>
      <c r="DF78" s="54"/>
      <c r="DG78" s="54"/>
      <c r="DH78" s="54"/>
      <c r="DI78" s="54"/>
      <c r="DJ78" s="54"/>
      <c r="DK78" s="54"/>
      <c r="DL78" s="54"/>
      <c r="DM78" s="54"/>
      <c r="DN78" s="54"/>
      <c r="DO78" s="54"/>
      <c r="DP78" s="54"/>
      <c r="DQ78" s="54"/>
      <c r="DR78" s="54"/>
      <c r="DS78" s="54"/>
      <c r="DT78" s="54"/>
      <c r="DU78" s="54"/>
      <c r="DV78" s="54"/>
      <c r="DW78" s="54"/>
      <c r="DX78" s="54"/>
      <c r="DY78" s="54"/>
      <c r="DZ78" s="54"/>
      <c r="EA78" s="54"/>
      <c r="EB78" s="54"/>
      <c r="EC78" s="54"/>
      <c r="ED78" s="54"/>
      <c r="EE78" s="54"/>
      <c r="EF78" s="54"/>
      <c r="EG78" s="54"/>
      <c r="EH78" s="54"/>
      <c r="EI78" s="54"/>
      <c r="EJ78" s="54"/>
      <c r="EK78" s="54"/>
      <c r="EL78" s="54"/>
      <c r="EM78" s="54"/>
      <c r="EN78" s="54"/>
      <c r="EO78" s="54"/>
      <c r="EP78" s="54"/>
      <c r="EQ78" s="54"/>
      <c r="ER78" s="54"/>
      <c r="ES78" s="54"/>
      <c r="ET78" s="54"/>
      <c r="EU78" s="54"/>
      <c r="EV78" s="54"/>
      <c r="EW78" s="54"/>
      <c r="EX78" s="54"/>
      <c r="EY78" s="54"/>
      <c r="EZ78" s="54"/>
      <c r="FA78" s="54"/>
      <c r="FB78" s="54"/>
      <c r="FC78" s="54"/>
      <c r="FD78" s="54"/>
      <c r="FE78" s="54"/>
      <c r="FF78" s="54"/>
      <c r="FG78" s="54"/>
      <c r="FH78" s="54"/>
      <c r="FI78" s="54"/>
      <c r="FJ78" s="54"/>
      <c r="FK78" s="54"/>
      <c r="FL78" s="54"/>
      <c r="FM78" s="54"/>
      <c r="FN78" s="54"/>
      <c r="FO78" s="54"/>
      <c r="FP78" s="54"/>
      <c r="FQ78" s="54"/>
      <c r="FR78" s="54"/>
      <c r="FS78" s="54"/>
      <c r="FT78" s="54"/>
      <c r="FU78" s="54"/>
      <c r="FV78" s="54"/>
      <c r="FW78" s="54"/>
      <c r="FX78" s="54"/>
      <c r="FY78" s="54"/>
      <c r="FZ78" s="54"/>
      <c r="GA78" s="54"/>
      <c r="GB78" s="54"/>
      <c r="GC78" s="54"/>
      <c r="GD78" s="54"/>
      <c r="GE78" s="54"/>
      <c r="GF78" s="54"/>
      <c r="GG78" s="54"/>
      <c r="GH78" s="54"/>
      <c r="GI78" s="54"/>
      <c r="GJ78" s="54"/>
      <c r="GK78" s="54"/>
      <c r="GL78" s="54"/>
      <c r="GM78" s="54"/>
      <c r="GN78" s="54"/>
      <c r="GO78" s="54"/>
      <c r="GP78" s="54"/>
      <c r="GQ78" s="54"/>
      <c r="GR78" s="54"/>
      <c r="GS78" s="54"/>
      <c r="GT78" s="54"/>
      <c r="GU78" s="54"/>
      <c r="GV78" s="54"/>
      <c r="GW78" s="54"/>
      <c r="GX78" s="54"/>
      <c r="GY78" s="54"/>
      <c r="GZ78" s="54"/>
      <c r="HA78" s="54"/>
      <c r="HB78" s="54"/>
      <c r="HC78" s="54"/>
      <c r="HD78" s="54"/>
      <c r="HE78" s="54"/>
      <c r="HF78" s="54"/>
      <c r="HG78" s="54"/>
      <c r="HH78" s="54"/>
      <c r="HI78" s="54"/>
      <c r="HJ78" s="54"/>
      <c r="HK78" s="54"/>
      <c r="HL78" s="54"/>
      <c r="HM78" s="54"/>
      <c r="HN78" s="54"/>
      <c r="HO78" s="54"/>
      <c r="HP78" s="54"/>
      <c r="HQ78" s="54"/>
      <c r="HR78" s="54"/>
      <c r="HS78" s="54"/>
      <c r="HT78" s="54"/>
      <c r="HU78" s="54"/>
      <c r="HV78" s="54"/>
      <c r="HW78" s="54"/>
      <c r="HX78" s="54"/>
      <c r="HY78" s="54"/>
      <c r="HZ78" s="54"/>
      <c r="IA78" s="54"/>
      <c r="IB78" s="54"/>
      <c r="IC78" s="54"/>
      <c r="ID78" s="54"/>
      <c r="IE78" s="54"/>
      <c r="IF78" s="54"/>
      <c r="IG78" s="54"/>
      <c r="IH78" s="54"/>
      <c r="II78" s="54"/>
      <c r="IJ78" s="54"/>
      <c r="IK78" s="54"/>
    </row>
    <row r="79" spans="1:245" s="59" customFormat="1">
      <c r="A79" s="239" t="s">
        <v>1089</v>
      </c>
      <c r="B79" s="363" t="s">
        <v>1090</v>
      </c>
      <c r="C79" s="26" t="s">
        <v>697</v>
      </c>
      <c r="D79" s="621">
        <f>VLOOKUP(B79,'[1]ICR Data'!$A:$E,5,FALSE)</f>
        <v>4.0000000000000001E-3</v>
      </c>
      <c r="E79" s="111">
        <v>0</v>
      </c>
      <c r="F79" s="111">
        <v>1</v>
      </c>
      <c r="G79" s="111">
        <v>0</v>
      </c>
      <c r="H79" s="111">
        <v>1</v>
      </c>
      <c r="I79" s="111">
        <v>0</v>
      </c>
      <c r="J79" s="111">
        <v>0</v>
      </c>
      <c r="K79" s="111">
        <v>0</v>
      </c>
      <c r="L79" s="111">
        <v>0</v>
      </c>
      <c r="M79" s="111">
        <v>0</v>
      </c>
      <c r="N79" s="111">
        <v>0</v>
      </c>
      <c r="O79" s="111">
        <v>0</v>
      </c>
      <c r="P79" s="111">
        <v>0</v>
      </c>
      <c r="Q79" s="111">
        <v>0</v>
      </c>
      <c r="R79" s="111">
        <v>0</v>
      </c>
      <c r="S79" s="621">
        <f>VLOOKUP(B79,'[1]BuySell Data'!$A:$E,5,FALSE)</f>
        <v>1.4000000000000002E-3</v>
      </c>
      <c r="T79" s="47" t="s">
        <v>950</v>
      </c>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54"/>
      <c r="BS79" s="54"/>
      <c r="BT79" s="54"/>
      <c r="BU79" s="54"/>
      <c r="BV79" s="54"/>
      <c r="BW79" s="54"/>
      <c r="BX79" s="54"/>
      <c r="BY79" s="54"/>
      <c r="BZ79" s="54"/>
      <c r="CA79" s="54"/>
      <c r="CB79" s="54"/>
      <c r="CC79" s="54"/>
      <c r="CD79" s="54"/>
      <c r="CE79" s="54"/>
      <c r="CF79" s="54"/>
      <c r="CG79" s="54"/>
      <c r="CH79" s="54"/>
      <c r="CI79" s="54"/>
      <c r="CJ79" s="54"/>
      <c r="CK79" s="54"/>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c r="ED79" s="54"/>
      <c r="EE79" s="54"/>
      <c r="EF79" s="54"/>
      <c r="EG79" s="54"/>
      <c r="EH79" s="54"/>
      <c r="EI79" s="54"/>
      <c r="EJ79" s="54"/>
      <c r="EK79" s="54"/>
      <c r="EL79" s="54"/>
      <c r="EM79" s="54"/>
      <c r="EN79" s="54"/>
      <c r="EO79" s="54"/>
      <c r="EP79" s="54"/>
      <c r="EQ79" s="54"/>
      <c r="ER79" s="54"/>
      <c r="ES79" s="54"/>
      <c r="ET79" s="54"/>
      <c r="EU79" s="54"/>
      <c r="EV79" s="54"/>
      <c r="EW79" s="54"/>
      <c r="EX79" s="54"/>
      <c r="EY79" s="54"/>
      <c r="EZ79" s="54"/>
      <c r="FA79" s="54"/>
      <c r="FB79" s="54"/>
      <c r="FC79" s="54"/>
      <c r="FD79" s="54"/>
      <c r="FE79" s="54"/>
      <c r="FF79" s="54"/>
      <c r="FG79" s="54"/>
      <c r="FH79" s="54"/>
      <c r="FI79" s="54"/>
      <c r="FJ79" s="54"/>
      <c r="FK79" s="54"/>
      <c r="FL79" s="54"/>
      <c r="FM79" s="54"/>
      <c r="FN79" s="54"/>
      <c r="FO79" s="54"/>
      <c r="FP79" s="54"/>
      <c r="FQ79" s="54"/>
      <c r="FR79" s="54"/>
      <c r="FS79" s="54"/>
      <c r="FT79" s="54"/>
      <c r="FU79" s="54"/>
      <c r="FV79" s="54"/>
      <c r="FW79" s="54"/>
      <c r="FX79" s="54"/>
      <c r="FY79" s="54"/>
      <c r="FZ79" s="54"/>
      <c r="GA79" s="54"/>
      <c r="GB79" s="54"/>
      <c r="GC79" s="54"/>
      <c r="GD79" s="54"/>
      <c r="GE79" s="54"/>
      <c r="GF79" s="54"/>
      <c r="GG79" s="54"/>
      <c r="GH79" s="54"/>
      <c r="GI79" s="54"/>
      <c r="GJ79" s="54"/>
      <c r="GK79" s="54"/>
      <c r="GL79" s="54"/>
      <c r="GM79" s="54"/>
      <c r="GN79" s="54"/>
      <c r="GO79" s="54"/>
      <c r="GP79" s="54"/>
      <c r="GQ79" s="54"/>
      <c r="GR79" s="54"/>
      <c r="GS79" s="54"/>
      <c r="GT79" s="54"/>
      <c r="GU79" s="54"/>
      <c r="GV79" s="54"/>
      <c r="GW79" s="54"/>
      <c r="GX79" s="54"/>
      <c r="GY79" s="54"/>
      <c r="GZ79" s="54"/>
      <c r="HA79" s="54"/>
      <c r="HB79" s="54"/>
      <c r="HC79" s="54"/>
      <c r="HD79" s="54"/>
      <c r="HE79" s="54"/>
      <c r="HF79" s="54"/>
      <c r="HG79" s="54"/>
      <c r="HH79" s="54"/>
      <c r="HI79" s="54"/>
      <c r="HJ79" s="54"/>
      <c r="HK79" s="54"/>
      <c r="HL79" s="54"/>
      <c r="HM79" s="54"/>
      <c r="HN79" s="54"/>
      <c r="HO79" s="54"/>
      <c r="HP79" s="54"/>
      <c r="HQ79" s="54"/>
      <c r="HR79" s="54"/>
      <c r="HS79" s="54"/>
      <c r="HT79" s="54"/>
      <c r="HU79" s="54"/>
      <c r="HV79" s="54"/>
      <c r="HW79" s="54"/>
      <c r="HX79" s="54"/>
      <c r="HY79" s="54"/>
      <c r="HZ79" s="54"/>
      <c r="IA79" s="54"/>
      <c r="IB79" s="54"/>
      <c r="IC79" s="54"/>
      <c r="ID79" s="54"/>
      <c r="IE79" s="54"/>
      <c r="IF79" s="54"/>
      <c r="IG79" s="54"/>
      <c r="IH79" s="54"/>
      <c r="II79" s="54"/>
      <c r="IJ79" s="54"/>
      <c r="IK79" s="54"/>
    </row>
    <row r="80" spans="1:245" s="59" customFormat="1">
      <c r="A80" s="239" t="s">
        <v>529</v>
      </c>
      <c r="B80" s="307" t="s">
        <v>115</v>
      </c>
      <c r="C80" s="26" t="s">
        <v>697</v>
      </c>
      <c r="D80" s="621">
        <f>VLOOKUP(B80,'[1]ICR Data'!$A:$E,5,FALSE)</f>
        <v>5.3E-3</v>
      </c>
      <c r="E80" s="111">
        <v>0</v>
      </c>
      <c r="F80" s="111">
        <v>0</v>
      </c>
      <c r="G80" s="111">
        <v>0.7</v>
      </c>
      <c r="H80" s="111">
        <v>1</v>
      </c>
      <c r="I80" s="111">
        <v>0</v>
      </c>
      <c r="J80" s="111">
        <v>0.3</v>
      </c>
      <c r="K80" s="111">
        <v>0</v>
      </c>
      <c r="L80" s="111">
        <v>0</v>
      </c>
      <c r="M80" s="111">
        <v>0</v>
      </c>
      <c r="N80" s="111">
        <v>0</v>
      </c>
      <c r="O80" s="111">
        <v>0</v>
      </c>
      <c r="P80" s="111">
        <v>0</v>
      </c>
      <c r="Q80" s="111">
        <v>0</v>
      </c>
      <c r="R80" s="111">
        <v>0</v>
      </c>
      <c r="S80" s="621">
        <f>VLOOKUP(B80,'[1]BuySell Data'!$A:$E,5,FALSE)</f>
        <v>1E-3</v>
      </c>
      <c r="T80" s="47" t="s">
        <v>961</v>
      </c>
    </row>
    <row r="81" spans="1:20" s="59" customFormat="1">
      <c r="A81" s="315" t="s">
        <v>252</v>
      </c>
      <c r="B81" s="132" t="s">
        <v>29</v>
      </c>
      <c r="C81" s="26" t="s">
        <v>697</v>
      </c>
      <c r="D81" s="621">
        <f>VLOOKUP(B81,'[1]ICR Data'!$A:$E,5,FALSE)</f>
        <v>4.5000000000000005E-3</v>
      </c>
      <c r="E81" s="111">
        <v>0</v>
      </c>
      <c r="F81" s="111">
        <v>0.5</v>
      </c>
      <c r="G81" s="111">
        <v>0</v>
      </c>
      <c r="H81" s="111">
        <v>1</v>
      </c>
      <c r="I81" s="111">
        <v>0</v>
      </c>
      <c r="J81" s="111">
        <v>0</v>
      </c>
      <c r="K81" s="111">
        <v>0</v>
      </c>
      <c r="L81" s="111">
        <v>0</v>
      </c>
      <c r="M81" s="111">
        <v>0</v>
      </c>
      <c r="N81" s="111">
        <v>0</v>
      </c>
      <c r="O81" s="111">
        <v>0</v>
      </c>
      <c r="P81" s="111">
        <v>0</v>
      </c>
      <c r="Q81" s="111">
        <v>0</v>
      </c>
      <c r="R81" s="111">
        <v>0</v>
      </c>
      <c r="S81" s="621">
        <f>VLOOKUP(B81,'[1]BuySell Data'!$A:$E,5,FALSE)</f>
        <v>1.6000000000000001E-3</v>
      </c>
      <c r="T81" s="47" t="s">
        <v>956</v>
      </c>
    </row>
    <row r="82" spans="1:20" s="59" customFormat="1">
      <c r="A82" s="303" t="s">
        <v>49</v>
      </c>
      <c r="B82" s="302" t="s">
        <v>50</v>
      </c>
      <c r="C82" s="26" t="s">
        <v>697</v>
      </c>
      <c r="D82" s="621">
        <f>VLOOKUP(B82,'[1]ICR Data'!$A:$E,5,FALSE)</f>
        <v>4.5000000000000005E-3</v>
      </c>
      <c r="E82" s="111">
        <v>0</v>
      </c>
      <c r="F82" s="111">
        <v>1</v>
      </c>
      <c r="G82" s="111">
        <v>0</v>
      </c>
      <c r="H82" s="111">
        <v>1</v>
      </c>
      <c r="I82" s="111">
        <v>0</v>
      </c>
      <c r="J82" s="111">
        <v>0</v>
      </c>
      <c r="K82" s="111">
        <v>0</v>
      </c>
      <c r="L82" s="111">
        <v>0</v>
      </c>
      <c r="M82" s="111">
        <v>0</v>
      </c>
      <c r="N82" s="111">
        <v>0</v>
      </c>
      <c r="O82" s="111">
        <v>0</v>
      </c>
      <c r="P82" s="111">
        <v>0</v>
      </c>
      <c r="Q82" s="111">
        <v>0</v>
      </c>
      <c r="R82" s="111">
        <v>0</v>
      </c>
      <c r="S82" s="621">
        <f>VLOOKUP(B82,'[1]BuySell Data'!$A:$E,5,FALSE)</f>
        <v>1E-3</v>
      </c>
      <c r="T82" s="47" t="s">
        <v>953</v>
      </c>
    </row>
    <row r="83" spans="1:20" s="59" customFormat="1">
      <c r="A83" s="238" t="s">
        <v>30</v>
      </c>
      <c r="B83" s="132" t="s">
        <v>31</v>
      </c>
      <c r="C83" s="26" t="s">
        <v>697</v>
      </c>
      <c r="D83" s="621">
        <f>VLOOKUP(B83,'[1]ICR Data'!$A:$E,5,FALSE)</f>
        <v>1.9E-3</v>
      </c>
      <c r="E83" s="111">
        <v>0</v>
      </c>
      <c r="F83" s="111">
        <v>0.1</v>
      </c>
      <c r="G83" s="111">
        <v>0.9</v>
      </c>
      <c r="H83" s="111">
        <v>1</v>
      </c>
      <c r="I83" s="111">
        <v>0</v>
      </c>
      <c r="J83" s="111">
        <v>0</v>
      </c>
      <c r="K83" s="111">
        <v>0</v>
      </c>
      <c r="L83" s="111">
        <v>0</v>
      </c>
      <c r="M83" s="111">
        <v>0</v>
      </c>
      <c r="N83" s="111">
        <v>0</v>
      </c>
      <c r="O83" s="111">
        <v>0</v>
      </c>
      <c r="P83" s="111">
        <v>0</v>
      </c>
      <c r="Q83" s="111">
        <v>0</v>
      </c>
      <c r="R83" s="111">
        <v>0</v>
      </c>
      <c r="S83" s="621">
        <f>VLOOKUP(B83,'[1]BuySell Data'!$A:$E,5,FALSE)</f>
        <v>1.6000000000000001E-3</v>
      </c>
      <c r="T83" s="47" t="s">
        <v>954</v>
      </c>
    </row>
    <row r="84" spans="1:20" s="59" customFormat="1">
      <c r="A84" s="316"/>
      <c r="B84" s="144"/>
      <c r="C84" s="48"/>
      <c r="D84" s="94">
        <f>MIN(D73:D83)</f>
        <v>1.9E-3</v>
      </c>
      <c r="E84" s="95">
        <f>MIN(E73:E83)</f>
        <v>0</v>
      </c>
      <c r="F84" s="95"/>
      <c r="G84" s="95">
        <f>MIN(G73:G83)</f>
        <v>0</v>
      </c>
      <c r="H84" s="95"/>
      <c r="I84" s="95">
        <f>MIN(I73:I83)</f>
        <v>0</v>
      </c>
      <c r="J84" s="95"/>
      <c r="K84" s="95">
        <f>MIN(K73:K83)</f>
        <v>0</v>
      </c>
      <c r="L84" s="95"/>
      <c r="M84" s="95">
        <f>MIN(M73:M83)</f>
        <v>0</v>
      </c>
      <c r="N84" s="95"/>
      <c r="O84" s="95">
        <f>MIN(O73:O83)</f>
        <v>0</v>
      </c>
      <c r="P84" s="95"/>
      <c r="Q84" s="95">
        <f>MIN(Q73:Q83)</f>
        <v>0</v>
      </c>
      <c r="R84" s="96"/>
      <c r="S84" s="94">
        <f>MIN(S73:S83)</f>
        <v>4.0000000000000002E-4</v>
      </c>
      <c r="T84" s="50"/>
    </row>
    <row r="85" spans="1:20" s="59" customFormat="1">
      <c r="A85" s="316"/>
      <c r="B85" s="144"/>
      <c r="C85" s="48"/>
      <c r="D85" s="94">
        <f>MAX(D73:D83)</f>
        <v>5.3E-3</v>
      </c>
      <c r="E85" s="96"/>
      <c r="F85" s="95">
        <f>MAX(F73:F83)</f>
        <v>1</v>
      </c>
      <c r="G85" s="95"/>
      <c r="H85" s="95">
        <f>MAX(H73:H83)</f>
        <v>1</v>
      </c>
      <c r="I85" s="95"/>
      <c r="J85" s="95">
        <f>MAX(J73:J83)</f>
        <v>1</v>
      </c>
      <c r="K85" s="95"/>
      <c r="L85" s="95">
        <f>MAX(L73:L83)</f>
        <v>0</v>
      </c>
      <c r="M85" s="95"/>
      <c r="N85" s="95">
        <f>MAX(N73:N83)</f>
        <v>0</v>
      </c>
      <c r="O85" s="95"/>
      <c r="P85" s="95">
        <f>MAX(P73:P83)</f>
        <v>0</v>
      </c>
      <c r="Q85" s="95" t="s">
        <v>180</v>
      </c>
      <c r="R85" s="95">
        <f>MAX(R73:R83)</f>
        <v>0</v>
      </c>
      <c r="S85" s="94">
        <f>MAX(S73:S83)</f>
        <v>1.6000000000000001E-3</v>
      </c>
      <c r="T85" s="50"/>
    </row>
    <row r="86" spans="1:20" s="59" customFormat="1">
      <c r="A86" s="316"/>
      <c r="B86" s="144"/>
      <c r="C86" s="48"/>
      <c r="D86" s="32"/>
      <c r="E86" s="90"/>
      <c r="F86" s="90"/>
      <c r="G86" s="90"/>
      <c r="H86" s="90"/>
      <c r="I86" s="90"/>
      <c r="J86" s="90"/>
      <c r="K86" s="90"/>
      <c r="L86" s="90"/>
      <c r="M86" s="90"/>
      <c r="N86" s="90"/>
      <c r="O86" s="90"/>
      <c r="P86" s="90"/>
      <c r="Q86" s="90"/>
      <c r="R86" s="90"/>
      <c r="S86" s="32"/>
      <c r="T86" s="50"/>
    </row>
    <row r="87" spans="1:20" s="59" customFormat="1">
      <c r="A87" s="304" t="s">
        <v>99</v>
      </c>
      <c r="B87" s="144"/>
      <c r="C87" s="48"/>
      <c r="D87" s="32"/>
      <c r="E87" s="90"/>
      <c r="F87" s="90"/>
      <c r="G87" s="90"/>
      <c r="H87" s="90"/>
      <c r="I87" s="90"/>
      <c r="J87" s="90"/>
      <c r="K87" s="90"/>
      <c r="L87" s="90"/>
      <c r="M87" s="90"/>
      <c r="N87" s="90"/>
      <c r="O87" s="90"/>
      <c r="P87" s="90"/>
      <c r="Q87" s="90"/>
      <c r="R87" s="90"/>
      <c r="S87" s="110" t="s">
        <v>180</v>
      </c>
      <c r="T87" s="50"/>
    </row>
    <row r="88" spans="1:20" s="59" customFormat="1">
      <c r="A88" s="148" t="s">
        <v>941</v>
      </c>
      <c r="B88" s="132" t="s">
        <v>930</v>
      </c>
      <c r="C88" s="26" t="s">
        <v>697</v>
      </c>
      <c r="D88" s="621">
        <f>VLOOKUP(B88,'[1]ICR Data'!$A:$E,5,FALSE)</f>
        <v>6.1999999999999998E-3</v>
      </c>
      <c r="E88" s="622">
        <v>0</v>
      </c>
      <c r="F88" s="622">
        <v>0.2</v>
      </c>
      <c r="G88" s="622">
        <v>0</v>
      </c>
      <c r="H88" s="622">
        <v>0</v>
      </c>
      <c r="I88" s="622">
        <v>0.8</v>
      </c>
      <c r="J88" s="622">
        <v>1</v>
      </c>
      <c r="K88" s="622">
        <v>0</v>
      </c>
      <c r="L88" s="622">
        <v>0</v>
      </c>
      <c r="M88" s="622">
        <v>0</v>
      </c>
      <c r="N88" s="622">
        <v>0</v>
      </c>
      <c r="O88" s="622">
        <v>0</v>
      </c>
      <c r="P88" s="622">
        <v>0</v>
      </c>
      <c r="Q88" s="622">
        <v>0</v>
      </c>
      <c r="R88" s="622">
        <v>0</v>
      </c>
      <c r="S88" s="621">
        <f>VLOOKUP(B88,'[1]BuySell Data'!$A:$E,5,FALSE)</f>
        <v>0</v>
      </c>
      <c r="T88" s="47" t="e">
        <v>#N/A</v>
      </c>
    </row>
    <row r="89" spans="1:20" s="59" customFormat="1">
      <c r="A89" s="317" t="s">
        <v>643</v>
      </c>
      <c r="B89" s="318" t="s">
        <v>642</v>
      </c>
      <c r="C89" s="26" t="s">
        <v>697</v>
      </c>
      <c r="D89" s="621">
        <f>VLOOKUP(B89,'[1]ICR Data'!$A:$E,5,FALSE)</f>
        <v>2.8000000000000004E-3</v>
      </c>
      <c r="E89" s="111">
        <v>0</v>
      </c>
      <c r="F89" s="111">
        <v>1</v>
      </c>
      <c r="G89" s="111">
        <v>0</v>
      </c>
      <c r="H89" s="111">
        <v>1</v>
      </c>
      <c r="I89" s="111">
        <v>0</v>
      </c>
      <c r="J89" s="111">
        <v>1</v>
      </c>
      <c r="K89" s="111">
        <v>0</v>
      </c>
      <c r="L89" s="111">
        <v>0</v>
      </c>
      <c r="M89" s="111">
        <v>0</v>
      </c>
      <c r="N89" s="111">
        <v>0</v>
      </c>
      <c r="O89" s="111">
        <v>0</v>
      </c>
      <c r="P89" s="111">
        <v>0</v>
      </c>
      <c r="Q89" s="111">
        <v>0</v>
      </c>
      <c r="R89" s="111">
        <v>0</v>
      </c>
      <c r="S89" s="621">
        <f>VLOOKUP(B89,'[1]BuySell Data'!$A:$E,5,FALSE)</f>
        <v>1E-3</v>
      </c>
      <c r="T89" s="47" t="s">
        <v>962</v>
      </c>
    </row>
    <row r="90" spans="1:20" s="59" customFormat="1">
      <c r="A90" s="317" t="s">
        <v>641</v>
      </c>
      <c r="B90" s="318" t="s">
        <v>640</v>
      </c>
      <c r="C90" s="26" t="s">
        <v>697</v>
      </c>
      <c r="D90" s="621">
        <f>VLOOKUP(B90,'[1]ICR Data'!$A:$E,5,FALSE)</f>
        <v>3.2000000000000002E-3</v>
      </c>
      <c r="E90" s="111">
        <v>0</v>
      </c>
      <c r="F90" s="111">
        <v>0</v>
      </c>
      <c r="G90" s="111">
        <v>0</v>
      </c>
      <c r="H90" s="111">
        <v>0.25</v>
      </c>
      <c r="I90" s="111">
        <v>0</v>
      </c>
      <c r="J90" s="111">
        <v>1</v>
      </c>
      <c r="K90" s="111">
        <v>0</v>
      </c>
      <c r="L90" s="111">
        <v>0</v>
      </c>
      <c r="M90" s="111">
        <v>0</v>
      </c>
      <c r="N90" s="111">
        <v>0</v>
      </c>
      <c r="O90" s="111">
        <v>0</v>
      </c>
      <c r="P90" s="111">
        <v>0</v>
      </c>
      <c r="Q90" s="111">
        <v>0</v>
      </c>
      <c r="R90" s="111">
        <v>0</v>
      </c>
      <c r="S90" s="621">
        <f>VLOOKUP(B90,'[1]BuySell Data'!$A:$E,5,FALSE)</f>
        <v>1.6000000000000001E-3</v>
      </c>
      <c r="T90" s="47" t="s">
        <v>962</v>
      </c>
    </row>
    <row r="91" spans="1:20" s="59" customFormat="1">
      <c r="A91" s="319" t="s">
        <v>1348</v>
      </c>
      <c r="B91" s="320" t="s">
        <v>638</v>
      </c>
      <c r="C91" s="26" t="s">
        <v>697</v>
      </c>
      <c r="D91" s="621">
        <f>VLOOKUP(B91,'[1]ICR Data'!$A:$E,5,FALSE)</f>
        <v>2.5000000000000001E-3</v>
      </c>
      <c r="E91" s="111">
        <v>0</v>
      </c>
      <c r="F91" s="111">
        <v>1</v>
      </c>
      <c r="G91" s="111">
        <v>0</v>
      </c>
      <c r="H91" s="111">
        <v>1</v>
      </c>
      <c r="I91" s="111">
        <v>0</v>
      </c>
      <c r="J91" s="111">
        <v>1</v>
      </c>
      <c r="K91" s="111">
        <v>0</v>
      </c>
      <c r="L91" s="111">
        <v>0</v>
      </c>
      <c r="M91" s="111">
        <v>0</v>
      </c>
      <c r="N91" s="111">
        <v>0</v>
      </c>
      <c r="O91" s="111">
        <v>0</v>
      </c>
      <c r="P91" s="111">
        <v>0</v>
      </c>
      <c r="Q91" s="111">
        <v>0</v>
      </c>
      <c r="R91" s="111">
        <v>0</v>
      </c>
      <c r="S91" s="621">
        <f>VLOOKUP(B91,'[1]BuySell Data'!$A:$E,5,FALSE)</f>
        <v>1E-3</v>
      </c>
      <c r="T91" s="47" t="s">
        <v>962</v>
      </c>
    </row>
    <row r="92" spans="1:20" s="59" customFormat="1">
      <c r="A92" s="117" t="s">
        <v>1097</v>
      </c>
      <c r="B92" s="116" t="s">
        <v>1098</v>
      </c>
      <c r="C92" s="26" t="s">
        <v>697</v>
      </c>
      <c r="D92" s="621">
        <f>VLOOKUP(B92,'[1]ICR Data'!$A:$E,5,FALSE)</f>
        <v>8.1000000000000013E-3</v>
      </c>
      <c r="E92" s="111">
        <v>0</v>
      </c>
      <c r="F92" s="111">
        <v>0</v>
      </c>
      <c r="G92" s="111">
        <v>0</v>
      </c>
      <c r="H92" s="111">
        <v>0</v>
      </c>
      <c r="I92" s="111">
        <v>0</v>
      </c>
      <c r="J92" s="111">
        <v>1</v>
      </c>
      <c r="K92" s="111">
        <v>0</v>
      </c>
      <c r="L92" s="111">
        <v>0</v>
      </c>
      <c r="M92" s="111">
        <v>0</v>
      </c>
      <c r="N92" s="111">
        <v>0</v>
      </c>
      <c r="O92" s="111">
        <v>0</v>
      </c>
      <c r="P92" s="111">
        <v>0</v>
      </c>
      <c r="Q92" s="111">
        <v>0</v>
      </c>
      <c r="R92" s="111">
        <v>0</v>
      </c>
      <c r="S92" s="621">
        <f>VLOOKUP(B92,'[1]BuySell Data'!$A:$E,5,FALSE)</f>
        <v>0</v>
      </c>
      <c r="T92" s="47"/>
    </row>
    <row r="93" spans="1:20" s="59" customFormat="1">
      <c r="A93" s="117" t="s">
        <v>528</v>
      </c>
      <c r="B93" s="311" t="s">
        <v>51</v>
      </c>
      <c r="C93" s="26" t="s">
        <v>697</v>
      </c>
      <c r="D93" s="621">
        <f>VLOOKUP(B93,'[1]ICR Data'!$A:$E,5,FALSE)</f>
        <v>5.6000000000000008E-3</v>
      </c>
      <c r="E93" s="111">
        <v>0</v>
      </c>
      <c r="F93" s="111">
        <v>0.1</v>
      </c>
      <c r="G93" s="111">
        <v>0</v>
      </c>
      <c r="H93" s="111">
        <v>0.1</v>
      </c>
      <c r="I93" s="111">
        <v>0.9</v>
      </c>
      <c r="J93" s="111">
        <v>1</v>
      </c>
      <c r="K93" s="111">
        <v>0</v>
      </c>
      <c r="L93" s="111">
        <v>0</v>
      </c>
      <c r="M93" s="111">
        <v>0</v>
      </c>
      <c r="N93" s="111">
        <v>0</v>
      </c>
      <c r="O93" s="111">
        <v>0</v>
      </c>
      <c r="P93" s="111">
        <v>0</v>
      </c>
      <c r="Q93" s="111">
        <v>0</v>
      </c>
      <c r="R93" s="111">
        <v>0</v>
      </c>
      <c r="S93" s="621">
        <f>VLOOKUP(B93,'[1]BuySell Data'!$A:$E,5,FALSE)</f>
        <v>1E-3</v>
      </c>
      <c r="T93" s="47" t="s">
        <v>961</v>
      </c>
    </row>
    <row r="94" spans="1:20" s="59" customFormat="1">
      <c r="A94" s="117" t="s">
        <v>526</v>
      </c>
      <c r="B94" s="311" t="s">
        <v>525</v>
      </c>
      <c r="C94" s="26" t="s">
        <v>697</v>
      </c>
      <c r="D94" s="621">
        <f>VLOOKUP(B94,'[1]ICR Data'!$A:$E,5,FALSE)</f>
        <v>4.0000000000000001E-3</v>
      </c>
      <c r="E94" s="111">
        <v>0</v>
      </c>
      <c r="F94" s="111">
        <v>0.5</v>
      </c>
      <c r="G94" s="111">
        <v>0</v>
      </c>
      <c r="H94" s="111">
        <v>0.75</v>
      </c>
      <c r="I94" s="111">
        <v>0.25</v>
      </c>
      <c r="J94" s="111">
        <v>1</v>
      </c>
      <c r="K94" s="111">
        <v>0</v>
      </c>
      <c r="L94" s="111">
        <v>0</v>
      </c>
      <c r="M94" s="111">
        <v>0</v>
      </c>
      <c r="N94" s="111">
        <v>0</v>
      </c>
      <c r="O94" s="111">
        <v>0</v>
      </c>
      <c r="P94" s="111">
        <v>0</v>
      </c>
      <c r="Q94" s="111">
        <v>0</v>
      </c>
      <c r="R94" s="111">
        <v>0</v>
      </c>
      <c r="S94" s="621">
        <f>VLOOKUP(B94,'[1]BuySell Data'!$A:$E,5,FALSE)</f>
        <v>3.0000000000000001E-3</v>
      </c>
      <c r="T94" s="47" t="s">
        <v>963</v>
      </c>
    </row>
    <row r="95" spans="1:20" s="59" customFormat="1">
      <c r="A95" s="303" t="s">
        <v>100</v>
      </c>
      <c r="B95" s="302" t="s">
        <v>96</v>
      </c>
      <c r="C95" s="26" t="s">
        <v>697</v>
      </c>
      <c r="D95" s="621">
        <f>VLOOKUP(B95,'[1]ICR Data'!$A:$E,5,FALSE)</f>
        <v>2.5999999999999999E-3</v>
      </c>
      <c r="E95" s="111">
        <v>0</v>
      </c>
      <c r="F95" s="111">
        <v>0</v>
      </c>
      <c r="G95" s="111">
        <v>0</v>
      </c>
      <c r="H95" s="111">
        <v>0</v>
      </c>
      <c r="I95" s="111">
        <v>1</v>
      </c>
      <c r="J95" s="111">
        <v>1</v>
      </c>
      <c r="K95" s="111">
        <v>0</v>
      </c>
      <c r="L95" s="111">
        <v>0</v>
      </c>
      <c r="M95" s="111">
        <v>0</v>
      </c>
      <c r="N95" s="111">
        <v>0</v>
      </c>
      <c r="O95" s="111">
        <v>0</v>
      </c>
      <c r="P95" s="111">
        <v>0</v>
      </c>
      <c r="Q95" s="111">
        <v>0</v>
      </c>
      <c r="R95" s="111">
        <v>0</v>
      </c>
      <c r="S95" s="621">
        <f>VLOOKUP(B95,'[1]BuySell Data'!$A:$E,5,FALSE)</f>
        <v>1.1999999999999999E-3</v>
      </c>
      <c r="T95" s="47" t="s">
        <v>954</v>
      </c>
    </row>
    <row r="96" spans="1:20" s="59" customFormat="1">
      <c r="A96" s="321"/>
      <c r="B96" s="308"/>
      <c r="C96" s="98"/>
      <c r="D96" s="94">
        <f>MIN(D89:D95)</f>
        <v>2.5000000000000001E-3</v>
      </c>
      <c r="E96" s="95">
        <f>MIN(E89:E95)</f>
        <v>0</v>
      </c>
      <c r="F96" s="95"/>
      <c r="G96" s="95">
        <f>MIN(G89:G95)</f>
        <v>0</v>
      </c>
      <c r="H96" s="95"/>
      <c r="I96" s="95">
        <f>MIN(I89:I95)</f>
        <v>0</v>
      </c>
      <c r="J96" s="95"/>
      <c r="K96" s="95">
        <f>MIN(K89:K95)</f>
        <v>0</v>
      </c>
      <c r="L96" s="95"/>
      <c r="M96" s="95">
        <f>MIN(M89:M95)</f>
        <v>0</v>
      </c>
      <c r="N96" s="95"/>
      <c r="O96" s="95">
        <f>MIN(O89:O95)</f>
        <v>0</v>
      </c>
      <c r="P96" s="95"/>
      <c r="Q96" s="95">
        <f>MIN(Q89:Q95)</f>
        <v>0</v>
      </c>
      <c r="R96" s="96"/>
      <c r="S96" s="94">
        <f>MIN(S89:S95)</f>
        <v>0</v>
      </c>
      <c r="T96" s="50"/>
    </row>
    <row r="97" spans="1:20" s="59" customFormat="1">
      <c r="A97" s="321"/>
      <c r="B97" s="308"/>
      <c r="C97" s="98"/>
      <c r="D97" s="94">
        <f>MAX(D89:D95)</f>
        <v>8.1000000000000013E-3</v>
      </c>
      <c r="E97" s="96"/>
      <c r="F97" s="95">
        <f>MAX(F89:F95)</f>
        <v>1</v>
      </c>
      <c r="G97" s="95"/>
      <c r="H97" s="95">
        <f>MAX(H89:H95)</f>
        <v>1</v>
      </c>
      <c r="I97" s="95"/>
      <c r="J97" s="95">
        <f>MAX(J89:J95)</f>
        <v>1</v>
      </c>
      <c r="K97" s="95"/>
      <c r="L97" s="95">
        <f>MAX(L89:L95)</f>
        <v>0</v>
      </c>
      <c r="M97" s="95"/>
      <c r="N97" s="95">
        <f>MAX(N89:N95)</f>
        <v>0</v>
      </c>
      <c r="O97" s="95"/>
      <c r="P97" s="95">
        <f>MAX(P89:P95)</f>
        <v>0</v>
      </c>
      <c r="Q97" s="95"/>
      <c r="R97" s="95">
        <f>MAX(R89:R95)</f>
        <v>0</v>
      </c>
      <c r="S97" s="94">
        <f>MAX(S89:S95)</f>
        <v>3.0000000000000001E-3</v>
      </c>
      <c r="T97" s="50"/>
    </row>
    <row r="98" spans="1:20" s="59" customFormat="1">
      <c r="A98" s="322" t="s">
        <v>163</v>
      </c>
      <c r="B98" s="323"/>
      <c r="C98" s="49"/>
      <c r="D98" s="32"/>
      <c r="E98" s="90"/>
      <c r="F98" s="90"/>
      <c r="G98" s="90"/>
      <c r="H98" s="90"/>
      <c r="I98" s="90"/>
      <c r="J98" s="90"/>
      <c r="K98" s="90"/>
      <c r="L98" s="90"/>
      <c r="M98" s="90"/>
      <c r="N98" s="90"/>
      <c r="O98" s="90"/>
      <c r="P98" s="90"/>
      <c r="Q98" s="90"/>
      <c r="R98" s="90"/>
      <c r="S98" s="32"/>
      <c r="T98" s="50"/>
    </row>
    <row r="99" spans="1:20" s="59" customFormat="1">
      <c r="A99" s="385" t="s">
        <v>1249</v>
      </c>
      <c r="B99" s="426" t="s">
        <v>1247</v>
      </c>
      <c r="C99" s="26" t="s">
        <v>697</v>
      </c>
      <c r="D99" s="621">
        <f>VLOOKUP(B99,'[1]ICR Data'!$A:$E,5,FALSE)</f>
        <v>5.6000000000000008E-3</v>
      </c>
      <c r="E99" s="622">
        <v>0</v>
      </c>
      <c r="F99" s="622">
        <v>0.25</v>
      </c>
      <c r="G99" s="622">
        <v>0.25</v>
      </c>
      <c r="H99" s="622">
        <v>0.75</v>
      </c>
      <c r="I99" s="622">
        <v>0.25</v>
      </c>
      <c r="J99" s="622">
        <v>0.75</v>
      </c>
      <c r="K99" s="622">
        <v>0</v>
      </c>
      <c r="L99" s="622">
        <v>0</v>
      </c>
      <c r="M99" s="622">
        <v>0</v>
      </c>
      <c r="N99" s="622">
        <v>0</v>
      </c>
      <c r="O99" s="622">
        <v>0</v>
      </c>
      <c r="P99" s="622">
        <v>0</v>
      </c>
      <c r="Q99" s="622">
        <v>0</v>
      </c>
      <c r="R99" s="622">
        <v>0</v>
      </c>
      <c r="S99" s="621">
        <f>VLOOKUP(B99,'[1]BuySell Data'!$A:$E,5,FALSE)</f>
        <v>2.5000000000000001E-3</v>
      </c>
      <c r="T99" s="47" t="s">
        <v>1271</v>
      </c>
    </row>
    <row r="100" spans="1:20" s="59" customFormat="1">
      <c r="A100" s="681" t="s">
        <v>1362</v>
      </c>
      <c r="B100" s="680" t="s">
        <v>1363</v>
      </c>
      <c r="C100" s="26" t="s">
        <v>697</v>
      </c>
      <c r="D100" s="621">
        <f>VLOOKUP(B100,'[1]ICR Data'!$A:$E,5,FALSE)</f>
        <v>5.0000000000000001E-3</v>
      </c>
      <c r="E100" s="622" t="e">
        <v>#N/A</v>
      </c>
      <c r="F100" s="622">
        <v>1</v>
      </c>
      <c r="G100" s="622">
        <v>0</v>
      </c>
      <c r="H100" s="622">
        <v>0</v>
      </c>
      <c r="I100" s="622">
        <v>0</v>
      </c>
      <c r="J100" s="622">
        <v>1</v>
      </c>
      <c r="K100" s="622">
        <v>0</v>
      </c>
      <c r="L100" s="622">
        <v>0</v>
      </c>
      <c r="M100" s="622">
        <v>0</v>
      </c>
      <c r="N100" s="622">
        <v>0</v>
      </c>
      <c r="O100" s="622">
        <v>0</v>
      </c>
      <c r="P100" s="622">
        <v>0</v>
      </c>
      <c r="Q100" s="622">
        <v>0</v>
      </c>
      <c r="R100" s="622">
        <v>0</v>
      </c>
      <c r="S100" s="621">
        <f>VLOOKUP(B100,'[1]BuySell Data'!$A:$E,5,FALSE)</f>
        <v>0</v>
      </c>
      <c r="T100" s="47"/>
    </row>
    <row r="101" spans="1:20" s="59" customFormat="1">
      <c r="A101" s="148" t="s">
        <v>745</v>
      </c>
      <c r="B101" s="132" t="s">
        <v>26</v>
      </c>
      <c r="C101" s="132" t="s">
        <v>697</v>
      </c>
      <c r="D101" s="621">
        <f>VLOOKUP(B101,'[1]ICR Data'!$A:$E,5,FALSE)</f>
        <v>6.1999999999999998E-3</v>
      </c>
      <c r="E101" s="111">
        <v>0</v>
      </c>
      <c r="F101" s="111">
        <v>0</v>
      </c>
      <c r="G101" s="111">
        <v>0.2</v>
      </c>
      <c r="H101" s="111">
        <v>1</v>
      </c>
      <c r="I101" s="111">
        <v>0.5</v>
      </c>
      <c r="J101" s="111">
        <v>1</v>
      </c>
      <c r="K101" s="111">
        <v>0</v>
      </c>
      <c r="L101" s="111">
        <v>0</v>
      </c>
      <c r="M101" s="111">
        <v>0</v>
      </c>
      <c r="N101" s="111">
        <v>0</v>
      </c>
      <c r="O101" s="111">
        <v>0</v>
      </c>
      <c r="P101" s="111">
        <v>0</v>
      </c>
      <c r="Q101" s="111">
        <v>0</v>
      </c>
      <c r="R101" s="111">
        <v>0</v>
      </c>
      <c r="S101" s="621">
        <f>VLOOKUP(B101,'[1]BuySell Data'!$A:$E,5,FALSE)</f>
        <v>2.7000000000000001E-3</v>
      </c>
      <c r="T101" s="47" t="s">
        <v>959</v>
      </c>
    </row>
    <row r="102" spans="1:20" s="59" customFormat="1">
      <c r="A102" s="143" t="s">
        <v>182</v>
      </c>
      <c r="B102" s="144" t="s">
        <v>118</v>
      </c>
      <c r="C102" s="26" t="s">
        <v>697</v>
      </c>
      <c r="D102" s="621">
        <f>VLOOKUP(B102,'[1]ICR Data'!$A:$E,5,FALSE)</f>
        <v>5.1000000000000004E-3</v>
      </c>
      <c r="E102" s="111">
        <v>0</v>
      </c>
      <c r="F102" s="111">
        <v>0.9</v>
      </c>
      <c r="G102" s="111">
        <v>0</v>
      </c>
      <c r="H102" s="111">
        <v>0.9</v>
      </c>
      <c r="I102" s="111">
        <v>0</v>
      </c>
      <c r="J102" s="111">
        <v>0.9</v>
      </c>
      <c r="K102" s="111">
        <v>0</v>
      </c>
      <c r="L102" s="111">
        <v>0</v>
      </c>
      <c r="M102" s="111">
        <v>0</v>
      </c>
      <c r="N102" s="111">
        <v>0</v>
      </c>
      <c r="O102" s="111">
        <v>0</v>
      </c>
      <c r="P102" s="111">
        <v>0</v>
      </c>
      <c r="Q102" s="111">
        <v>0</v>
      </c>
      <c r="R102" s="111">
        <v>0</v>
      </c>
      <c r="S102" s="621">
        <f>VLOOKUP(B102,'[1]BuySell Data'!$A:$E,5,FALSE)</f>
        <v>8.0000000000000004E-4</v>
      </c>
      <c r="T102" s="47" t="s">
        <v>961</v>
      </c>
    </row>
    <row r="103" spans="1:20" s="3" customFormat="1">
      <c r="A103" s="148" t="s">
        <v>805</v>
      </c>
      <c r="B103" s="132" t="s">
        <v>803</v>
      </c>
      <c r="C103" s="132" t="s">
        <v>697</v>
      </c>
      <c r="D103" s="621">
        <f>VLOOKUP(B103,'[1]ICR Data'!$A:$E,5,FALSE)</f>
        <v>5.8999999999999999E-3</v>
      </c>
      <c r="E103" s="111">
        <v>0.75</v>
      </c>
      <c r="F103" s="111">
        <v>1</v>
      </c>
      <c r="G103" s="111">
        <v>0</v>
      </c>
      <c r="H103" s="111">
        <v>1</v>
      </c>
      <c r="I103" s="111">
        <v>0</v>
      </c>
      <c r="J103" s="111">
        <v>1</v>
      </c>
      <c r="K103" s="111">
        <v>0</v>
      </c>
      <c r="L103" s="111">
        <v>0</v>
      </c>
      <c r="M103" s="111">
        <v>0</v>
      </c>
      <c r="N103" s="111">
        <v>0</v>
      </c>
      <c r="O103" s="111">
        <v>0</v>
      </c>
      <c r="P103" s="111">
        <v>0</v>
      </c>
      <c r="Q103" s="111">
        <v>0</v>
      </c>
      <c r="R103" s="111">
        <v>0</v>
      </c>
      <c r="S103" s="621">
        <f>VLOOKUP(B103,'[1]BuySell Data'!$A:$E,5,FALSE)</f>
        <v>3.0000000000000001E-3</v>
      </c>
      <c r="T103" s="47" t="s">
        <v>951</v>
      </c>
    </row>
    <row r="104" spans="1:20" s="3" customFormat="1">
      <c r="A104" s="148" t="s">
        <v>929</v>
      </c>
      <c r="B104" s="132" t="s">
        <v>928</v>
      </c>
      <c r="C104" s="132" t="s">
        <v>697</v>
      </c>
      <c r="D104" s="621">
        <f>VLOOKUP(B104,'[1]ICR Data'!$A:$E,5,FALSE)</f>
        <v>5.5000000000000005E-3</v>
      </c>
      <c r="E104" s="111">
        <v>0</v>
      </c>
      <c r="F104" s="111">
        <v>0.1</v>
      </c>
      <c r="G104" s="111">
        <v>0.3</v>
      </c>
      <c r="H104" s="111">
        <v>0.7</v>
      </c>
      <c r="I104" s="111">
        <v>0.3</v>
      </c>
      <c r="J104" s="111">
        <v>0.7</v>
      </c>
      <c r="K104" s="111">
        <v>0</v>
      </c>
      <c r="L104" s="111">
        <v>0</v>
      </c>
      <c r="M104" s="111">
        <v>0</v>
      </c>
      <c r="N104" s="111">
        <v>0</v>
      </c>
      <c r="O104" s="111">
        <v>0</v>
      </c>
      <c r="P104" s="111">
        <v>0</v>
      </c>
      <c r="Q104" s="111">
        <v>0</v>
      </c>
      <c r="R104" s="111">
        <v>0</v>
      </c>
      <c r="S104" s="621">
        <f>VLOOKUP(B104,'[1]BuySell Data'!$A:$E,5,FALSE)</f>
        <v>1E-3</v>
      </c>
      <c r="T104" s="47" t="s">
        <v>961</v>
      </c>
    </row>
    <row r="105" spans="1:20" s="59" customFormat="1">
      <c r="A105" s="303" t="s">
        <v>119</v>
      </c>
      <c r="B105" s="302" t="s">
        <v>120</v>
      </c>
      <c r="C105" s="26" t="s">
        <v>697</v>
      </c>
      <c r="D105" s="621">
        <f>VLOOKUP(B105,'[1]ICR Data'!$A:$E,5,FALSE)</f>
        <v>5.5000000000000005E-3</v>
      </c>
      <c r="E105" s="111">
        <v>0.2</v>
      </c>
      <c r="F105" s="111">
        <v>0.8</v>
      </c>
      <c r="G105" s="111">
        <v>0.2</v>
      </c>
      <c r="H105" s="111">
        <v>0.8</v>
      </c>
      <c r="I105" s="111">
        <v>0.2</v>
      </c>
      <c r="J105" s="111">
        <v>0.8</v>
      </c>
      <c r="K105" s="111">
        <v>0</v>
      </c>
      <c r="L105" s="111">
        <v>0</v>
      </c>
      <c r="M105" s="111">
        <v>0</v>
      </c>
      <c r="N105" s="111">
        <v>0</v>
      </c>
      <c r="O105" s="111">
        <v>0</v>
      </c>
      <c r="P105" s="111">
        <v>0</v>
      </c>
      <c r="Q105" s="111">
        <v>0</v>
      </c>
      <c r="R105" s="111">
        <v>0</v>
      </c>
      <c r="S105" s="621">
        <f>VLOOKUP(B105,'[1]BuySell Data'!$A:$E,5,FALSE)</f>
        <v>1.5E-3</v>
      </c>
      <c r="T105" s="47" t="s">
        <v>953</v>
      </c>
    </row>
    <row r="106" spans="1:20" s="59" customFormat="1">
      <c r="A106" s="238" t="s">
        <v>255</v>
      </c>
      <c r="B106" s="132" t="s">
        <v>224</v>
      </c>
      <c r="C106" s="26" t="s">
        <v>697</v>
      </c>
      <c r="D106" s="621">
        <f>VLOOKUP(B106,'[1]ICR Data'!$A:$E,5,FALSE)</f>
        <v>2.8999999999999998E-3</v>
      </c>
      <c r="E106" s="111">
        <v>0</v>
      </c>
      <c r="F106" s="111">
        <v>0</v>
      </c>
      <c r="G106" s="111">
        <v>0.4</v>
      </c>
      <c r="H106" s="111">
        <v>0.4</v>
      </c>
      <c r="I106" s="111">
        <v>0.6</v>
      </c>
      <c r="J106" s="111">
        <v>0.6</v>
      </c>
      <c r="K106" s="111">
        <v>0</v>
      </c>
      <c r="L106" s="111">
        <v>0</v>
      </c>
      <c r="M106" s="111">
        <v>0</v>
      </c>
      <c r="N106" s="111">
        <v>0</v>
      </c>
      <c r="O106" s="111">
        <v>0</v>
      </c>
      <c r="P106" s="111">
        <v>0</v>
      </c>
      <c r="Q106" s="111">
        <v>0</v>
      </c>
      <c r="R106" s="111">
        <v>0</v>
      </c>
      <c r="S106" s="621">
        <f>VLOOKUP(B106,'[1]BuySell Data'!$A:$E,5,FALSE)</f>
        <v>2E-3</v>
      </c>
      <c r="T106" s="47" t="s">
        <v>954</v>
      </c>
    </row>
    <row r="107" spans="1:20" s="59" customFormat="1">
      <c r="A107" s="312"/>
      <c r="B107" s="304"/>
      <c r="C107" s="89"/>
      <c r="D107" s="94">
        <f>MIN(D99:D106)</f>
        <v>2.8999999999999998E-3</v>
      </c>
      <c r="E107" s="95" t="e">
        <f>MIN(E99:E106)</f>
        <v>#N/A</v>
      </c>
      <c r="F107" s="96"/>
      <c r="G107" s="95">
        <f>MIN(G99:G106)</f>
        <v>0</v>
      </c>
      <c r="H107" s="95"/>
      <c r="I107" s="95">
        <f>MIN(I99:I106)</f>
        <v>0</v>
      </c>
      <c r="J107" s="95"/>
      <c r="K107" s="95">
        <f>MIN(K99:K106)</f>
        <v>0</v>
      </c>
      <c r="L107" s="95"/>
      <c r="M107" s="95">
        <f>MIN(M99:M106)</f>
        <v>0</v>
      </c>
      <c r="N107" s="95"/>
      <c r="O107" s="95">
        <f>MIN(O99:O106)</f>
        <v>0</v>
      </c>
      <c r="P107" s="95"/>
      <c r="Q107" s="95">
        <f>MIN(Q99:Q106)</f>
        <v>0</v>
      </c>
      <c r="R107" s="96"/>
      <c r="S107" s="94">
        <f>MIN(S99:S106)</f>
        <v>0</v>
      </c>
      <c r="T107" s="50"/>
    </row>
    <row r="108" spans="1:20" s="59" customFormat="1">
      <c r="A108" s="312"/>
      <c r="B108" s="304"/>
      <c r="C108" s="89"/>
      <c r="D108" s="94">
        <f>MAX(D99:D106)</f>
        <v>6.1999999999999998E-3</v>
      </c>
      <c r="E108" s="96"/>
      <c r="F108" s="95">
        <f>MAX(F99:F106)</f>
        <v>1</v>
      </c>
      <c r="G108" s="95"/>
      <c r="H108" s="95">
        <f>MAX(H99:H106)</f>
        <v>1</v>
      </c>
      <c r="I108" s="95"/>
      <c r="J108" s="95">
        <f>MAX(J99:J106)</f>
        <v>1</v>
      </c>
      <c r="K108" s="95"/>
      <c r="L108" s="95">
        <f>MAX(L99:L106)</f>
        <v>0</v>
      </c>
      <c r="M108" s="95"/>
      <c r="N108" s="95">
        <f>MAX(N99:N106)</f>
        <v>0</v>
      </c>
      <c r="O108" s="95"/>
      <c r="P108" s="95">
        <f>MAX(P99:P106)</f>
        <v>0</v>
      </c>
      <c r="Q108" s="95"/>
      <c r="R108" s="95">
        <f>MAX(R99:R106)</f>
        <v>0</v>
      </c>
      <c r="S108" s="94">
        <f>MAX(S99:S106)</f>
        <v>3.0000000000000001E-3</v>
      </c>
      <c r="T108" s="50"/>
    </row>
    <row r="109" spans="1:20" s="59" customFormat="1">
      <c r="A109" s="312"/>
      <c r="B109" s="304"/>
      <c r="C109" s="89"/>
      <c r="D109" s="94"/>
      <c r="E109" s="96"/>
      <c r="F109" s="95"/>
      <c r="G109" s="95"/>
      <c r="H109" s="95"/>
      <c r="I109" s="95"/>
      <c r="J109" s="95"/>
      <c r="K109" s="95"/>
      <c r="L109" s="95"/>
      <c r="M109" s="95"/>
      <c r="N109" s="95"/>
      <c r="O109" s="95"/>
      <c r="P109" s="95"/>
      <c r="Q109" s="95"/>
      <c r="R109" s="95"/>
      <c r="S109" s="94"/>
      <c r="T109" s="50"/>
    </row>
    <row r="110" spans="1:20" s="59" customFormat="1">
      <c r="A110" s="660" t="s">
        <v>1155</v>
      </c>
      <c r="B110" s="304"/>
      <c r="C110" s="89"/>
      <c r="D110" s="94"/>
      <c r="E110" s="96"/>
      <c r="F110" s="95"/>
      <c r="G110" s="95"/>
      <c r="H110" s="95"/>
      <c r="I110" s="95"/>
      <c r="J110" s="95"/>
      <c r="K110" s="95"/>
      <c r="L110" s="95"/>
      <c r="M110" s="95"/>
      <c r="N110" s="95"/>
      <c r="O110" s="95"/>
      <c r="P110" s="95"/>
      <c r="Q110" s="95"/>
      <c r="R110" s="95"/>
      <c r="S110" s="94"/>
      <c r="T110" s="50"/>
    </row>
    <row r="111" spans="1:20" s="59" customFormat="1" ht="13.5" customHeight="1">
      <c r="A111" s="374" t="s">
        <v>1170</v>
      </c>
      <c r="B111" s="375" t="s">
        <v>1157</v>
      </c>
      <c r="C111" s="376" t="s">
        <v>697</v>
      </c>
      <c r="D111" s="621">
        <f>VLOOKUP(B111,'[1]ICR Data'!$A:$E,5,FALSE)</f>
        <v>5.0000000000000001E-3</v>
      </c>
      <c r="E111" s="377">
        <v>0</v>
      </c>
      <c r="F111" s="377">
        <v>0.1</v>
      </c>
      <c r="G111" s="377">
        <v>0.9</v>
      </c>
      <c r="H111" s="377">
        <v>1</v>
      </c>
      <c r="I111" s="377">
        <v>0.9</v>
      </c>
      <c r="J111" s="377">
        <v>1</v>
      </c>
      <c r="K111" s="377">
        <v>0</v>
      </c>
      <c r="L111" s="377">
        <v>0</v>
      </c>
      <c r="M111" s="377">
        <v>0</v>
      </c>
      <c r="N111" s="377">
        <v>0</v>
      </c>
      <c r="O111" s="377">
        <v>0</v>
      </c>
      <c r="P111" s="377">
        <v>0</v>
      </c>
      <c r="Q111" s="377">
        <v>0</v>
      </c>
      <c r="R111" s="377">
        <v>0</v>
      </c>
      <c r="S111" s="621">
        <f>VLOOKUP(B111,'[1]BuySell Data'!$A:$E,5,FALSE)</f>
        <v>1E-3</v>
      </c>
      <c r="T111" s="166" t="s">
        <v>1201</v>
      </c>
    </row>
    <row r="112" spans="1:20" s="59" customFormat="1" ht="13.5" customHeight="1">
      <c r="A112" s="371"/>
      <c r="B112" s="304"/>
      <c r="C112" s="89"/>
      <c r="D112" s="94">
        <f>MIN(D111:D111)</f>
        <v>5.0000000000000001E-3</v>
      </c>
      <c r="E112" s="95">
        <f>MIN(E111:E111)</f>
        <v>0</v>
      </c>
      <c r="F112" s="96"/>
      <c r="G112" s="95">
        <f>MIN(G111:G111)</f>
        <v>0.9</v>
      </c>
      <c r="H112" s="95"/>
      <c r="I112" s="95">
        <f>MIN(I111:I111)</f>
        <v>0.9</v>
      </c>
      <c r="J112" s="95"/>
      <c r="K112" s="95">
        <f>MIN(K111:K111)</f>
        <v>0</v>
      </c>
      <c r="L112" s="95"/>
      <c r="M112" s="95">
        <f>MIN(M111:M111)</f>
        <v>0</v>
      </c>
      <c r="N112" s="95"/>
      <c r="O112" s="95">
        <f>MIN(O111:O111)</f>
        <v>0</v>
      </c>
      <c r="P112" s="95"/>
      <c r="Q112" s="95">
        <f>MIN(Q111:Q111)</f>
        <v>0</v>
      </c>
      <c r="R112" s="96"/>
      <c r="S112" s="94">
        <f>MIN(S111:S111)</f>
        <v>1E-3</v>
      </c>
      <c r="T112" s="50"/>
    </row>
    <row r="113" spans="1:20" s="59" customFormat="1" ht="13.5" customHeight="1">
      <c r="A113" s="371"/>
      <c r="B113" s="304"/>
      <c r="C113" s="89"/>
      <c r="D113" s="94">
        <f>MAX(D111:D111)</f>
        <v>5.0000000000000001E-3</v>
      </c>
      <c r="E113" s="96"/>
      <c r="F113" s="95">
        <f>MAX(F111:F111)</f>
        <v>0.1</v>
      </c>
      <c r="G113" s="95"/>
      <c r="H113" s="95">
        <f>MAX(H111:H111)</f>
        <v>1</v>
      </c>
      <c r="I113" s="95"/>
      <c r="J113" s="95">
        <f>MAX(J111:J111)</f>
        <v>1</v>
      </c>
      <c r="K113" s="95"/>
      <c r="L113" s="95">
        <f>MAX(L111:L111)</f>
        <v>0</v>
      </c>
      <c r="M113" s="95"/>
      <c r="N113" s="95">
        <f>MAX(N111:N111)</f>
        <v>0</v>
      </c>
      <c r="O113" s="95"/>
      <c r="P113" s="95">
        <f>MAX(P111:P111)</f>
        <v>0</v>
      </c>
      <c r="Q113" s="95"/>
      <c r="R113" s="95">
        <f>MAX(R111:R111)</f>
        <v>0</v>
      </c>
      <c r="S113" s="94">
        <f>MAX(S111:S111)</f>
        <v>1E-3</v>
      </c>
      <c r="T113" s="50"/>
    </row>
    <row r="114" spans="1:20" s="59" customFormat="1">
      <c r="A114" s="324" t="s">
        <v>527</v>
      </c>
      <c r="B114" s="144"/>
      <c r="C114" s="48"/>
      <c r="D114" s="32"/>
      <c r="E114" s="90"/>
      <c r="F114" s="90"/>
      <c r="G114" s="90"/>
      <c r="H114" s="90"/>
      <c r="I114" s="90"/>
      <c r="J114" s="90"/>
      <c r="K114" s="90"/>
      <c r="L114" s="90"/>
      <c r="M114" s="90"/>
      <c r="N114" s="90"/>
      <c r="O114" s="90"/>
      <c r="P114" s="90"/>
      <c r="Q114" s="90"/>
      <c r="R114" s="90"/>
      <c r="S114" s="32"/>
      <c r="T114" s="50"/>
    </row>
    <row r="115" spans="1:20" s="59" customFormat="1">
      <c r="A115" s="667" t="s">
        <v>1292</v>
      </c>
      <c r="B115" s="379" t="s">
        <v>1183</v>
      </c>
      <c r="C115" s="529" t="s">
        <v>697</v>
      </c>
      <c r="D115" s="625">
        <f>VLOOKUP(B115,'[1]ICR Data'!$A:$E,5,FALSE)</f>
        <v>8.3999999999999995E-3</v>
      </c>
      <c r="E115" s="668">
        <v>0</v>
      </c>
      <c r="F115" s="668">
        <v>0.1</v>
      </c>
      <c r="G115" s="668">
        <v>0</v>
      </c>
      <c r="H115" s="668">
        <v>0</v>
      </c>
      <c r="I115" s="668">
        <v>0</v>
      </c>
      <c r="J115" s="668">
        <v>0</v>
      </c>
      <c r="K115" s="668">
        <v>0.9</v>
      </c>
      <c r="L115" s="668">
        <v>1</v>
      </c>
      <c r="M115" s="668">
        <v>0</v>
      </c>
      <c r="N115" s="668">
        <v>0</v>
      </c>
      <c r="O115" s="668">
        <v>0</v>
      </c>
      <c r="P115" s="668">
        <v>0</v>
      </c>
      <c r="Q115" s="668">
        <v>0</v>
      </c>
      <c r="R115" s="668">
        <v>0</v>
      </c>
      <c r="S115" s="621">
        <f>VLOOKUP(B115,'[1]BuySell Data'!$A:$E,5,FALSE)</f>
        <v>8.0000000000000002E-3</v>
      </c>
      <c r="T115" s="166" t="s">
        <v>965</v>
      </c>
    </row>
    <row r="116" spans="1:20" s="59" customFormat="1">
      <c r="A116" s="378" t="s">
        <v>1152</v>
      </c>
      <c r="B116" s="379" t="s">
        <v>76</v>
      </c>
      <c r="C116" s="380" t="s">
        <v>697</v>
      </c>
      <c r="D116" s="621">
        <f>VLOOKUP(B116,'[1]ICR Data'!$A:$E,5,FALSE)</f>
        <v>6.1999999999999998E-3</v>
      </c>
      <c r="E116" s="381">
        <v>0</v>
      </c>
      <c r="F116" s="381">
        <v>1</v>
      </c>
      <c r="G116" s="381">
        <v>0</v>
      </c>
      <c r="H116" s="381">
        <v>1</v>
      </c>
      <c r="I116" s="381">
        <v>0</v>
      </c>
      <c r="J116" s="381">
        <v>1</v>
      </c>
      <c r="K116" s="381">
        <v>0</v>
      </c>
      <c r="L116" s="381">
        <v>0</v>
      </c>
      <c r="M116" s="381">
        <v>0</v>
      </c>
      <c r="N116" s="381">
        <v>0</v>
      </c>
      <c r="O116" s="381">
        <v>0</v>
      </c>
      <c r="P116" s="381">
        <v>0</v>
      </c>
      <c r="Q116" s="381">
        <v>0</v>
      </c>
      <c r="R116" s="381">
        <v>0</v>
      </c>
      <c r="S116" s="621">
        <f>VLOOKUP(B116,'[1]BuySell Data'!$A:$E,5,FALSE)</f>
        <v>3.0000000000000001E-3</v>
      </c>
      <c r="T116" s="47" t="s">
        <v>1153</v>
      </c>
    </row>
    <row r="117" spans="1:20" s="59" customFormat="1">
      <c r="A117" s="305" t="s">
        <v>212</v>
      </c>
      <c r="B117" s="142" t="s">
        <v>213</v>
      </c>
      <c r="C117" s="41" t="s">
        <v>697</v>
      </c>
      <c r="D117" s="621">
        <f>VLOOKUP(B117,'[1]ICR Data'!$A:$E,5,FALSE)</f>
        <v>5.5000000000000005E-3</v>
      </c>
      <c r="E117" s="111">
        <v>0</v>
      </c>
      <c r="F117" s="111">
        <v>1</v>
      </c>
      <c r="G117" s="111">
        <v>0</v>
      </c>
      <c r="H117" s="111">
        <v>0</v>
      </c>
      <c r="I117" s="111">
        <v>0</v>
      </c>
      <c r="J117" s="111">
        <v>1</v>
      </c>
      <c r="K117" s="111">
        <v>0</v>
      </c>
      <c r="L117" s="111">
        <v>0</v>
      </c>
      <c r="M117" s="111">
        <v>0</v>
      </c>
      <c r="N117" s="111">
        <v>0</v>
      </c>
      <c r="O117" s="111">
        <v>0</v>
      </c>
      <c r="P117" s="111">
        <v>0</v>
      </c>
      <c r="Q117" s="111">
        <v>0</v>
      </c>
      <c r="R117" s="111">
        <v>0</v>
      </c>
      <c r="S117" s="621">
        <f>VLOOKUP(B117,'[1]BuySell Data'!$A:$E,5,FALSE)</f>
        <v>7.000000000000001E-4</v>
      </c>
      <c r="T117" s="47" t="s">
        <v>964</v>
      </c>
    </row>
    <row r="118" spans="1:20" s="59" customFormat="1">
      <c r="A118" s="148" t="s">
        <v>45</v>
      </c>
      <c r="B118" s="132" t="s">
        <v>46</v>
      </c>
      <c r="C118" s="26" t="s">
        <v>697</v>
      </c>
      <c r="D118" s="621">
        <f>VLOOKUP(B118,'[1]ICR Data'!$A:$E,5,FALSE)</f>
        <v>5.1000000000000004E-3</v>
      </c>
      <c r="E118" s="111">
        <v>0</v>
      </c>
      <c r="F118" s="111">
        <v>1</v>
      </c>
      <c r="G118" s="111">
        <v>0.2</v>
      </c>
      <c r="H118" s="111">
        <v>1</v>
      </c>
      <c r="I118" s="111">
        <v>0</v>
      </c>
      <c r="J118" s="111">
        <v>0.75</v>
      </c>
      <c r="K118" s="111">
        <v>0</v>
      </c>
      <c r="L118" s="111">
        <v>0</v>
      </c>
      <c r="M118" s="111">
        <v>0</v>
      </c>
      <c r="N118" s="111">
        <v>0</v>
      </c>
      <c r="O118" s="111">
        <v>0</v>
      </c>
      <c r="P118" s="111">
        <v>0</v>
      </c>
      <c r="Q118" s="111">
        <v>0</v>
      </c>
      <c r="R118" s="111">
        <v>0</v>
      </c>
      <c r="S118" s="621">
        <f>VLOOKUP(B118,'[1]BuySell Data'!$A:$E,5,FALSE)</f>
        <v>3.2000000000000002E-3</v>
      </c>
      <c r="T118" s="47" t="s">
        <v>959</v>
      </c>
    </row>
    <row r="119" spans="1:20" s="59" customFormat="1">
      <c r="A119" s="133" t="s">
        <v>637</v>
      </c>
      <c r="B119" s="302" t="s">
        <v>162</v>
      </c>
      <c r="C119" s="26" t="s">
        <v>697</v>
      </c>
      <c r="D119" s="621">
        <f>VLOOKUP(B119,'[1]ICR Data'!$A:$E,5,FALSE)</f>
        <v>6.0000000000000001E-3</v>
      </c>
      <c r="E119" s="111">
        <v>0</v>
      </c>
      <c r="F119" s="111">
        <v>0.2</v>
      </c>
      <c r="G119" s="111">
        <v>0</v>
      </c>
      <c r="H119" s="111">
        <v>1</v>
      </c>
      <c r="I119" s="111">
        <v>0</v>
      </c>
      <c r="J119" s="111">
        <v>1</v>
      </c>
      <c r="K119" s="111">
        <v>0</v>
      </c>
      <c r="L119" s="111">
        <v>0</v>
      </c>
      <c r="M119" s="111">
        <v>0</v>
      </c>
      <c r="N119" s="111">
        <v>0</v>
      </c>
      <c r="O119" s="111">
        <v>0</v>
      </c>
      <c r="P119" s="111">
        <v>0</v>
      </c>
      <c r="Q119" s="111">
        <v>0</v>
      </c>
      <c r="R119" s="111">
        <v>0</v>
      </c>
      <c r="S119" s="621">
        <f>VLOOKUP(B119,'[1]BuySell Data'!$A:$E,5,FALSE)</f>
        <v>3.0000000000000005E-3</v>
      </c>
      <c r="T119" s="47" t="s">
        <v>953</v>
      </c>
    </row>
    <row r="120" spans="1:20" s="59" customFormat="1">
      <c r="A120" s="312"/>
      <c r="B120" s="308"/>
      <c r="C120" s="98"/>
      <c r="D120" s="94">
        <f>MIN(D116:D119)</f>
        <v>5.1000000000000004E-3</v>
      </c>
      <c r="E120" s="95">
        <f>MIN(E116:E119)</f>
        <v>0</v>
      </c>
      <c r="F120" s="96"/>
      <c r="G120" s="95">
        <f>MIN(G116:G119)</f>
        <v>0</v>
      </c>
      <c r="H120" s="96"/>
      <c r="I120" s="95">
        <f>MIN(I116:I119)</f>
        <v>0</v>
      </c>
      <c r="J120" s="96"/>
      <c r="K120" s="95">
        <f>MIN(K116:K119)</f>
        <v>0</v>
      </c>
      <c r="L120" s="96"/>
      <c r="M120" s="95">
        <f>MIN(M116:M119)</f>
        <v>0</v>
      </c>
      <c r="N120" s="96"/>
      <c r="O120" s="95">
        <f>MIN(O116:O119)</f>
        <v>0</v>
      </c>
      <c r="P120" s="96"/>
      <c r="Q120" s="95">
        <f>MIN(Q116:Q119)</f>
        <v>0</v>
      </c>
      <c r="R120" s="96"/>
      <c r="S120" s="94">
        <f>MIN(S116:S119)</f>
        <v>7.000000000000001E-4</v>
      </c>
      <c r="T120" s="50"/>
    </row>
    <row r="121" spans="1:20" s="59" customFormat="1">
      <c r="A121" s="325"/>
      <c r="B121" s="304"/>
      <c r="C121" s="89"/>
      <c r="D121" s="94">
        <f>MAX(D116:D119)</f>
        <v>6.1999999999999998E-3</v>
      </c>
      <c r="E121" s="96"/>
      <c r="F121" s="95">
        <f>MAX(F116:F119)</f>
        <v>1</v>
      </c>
      <c r="G121" s="96"/>
      <c r="H121" s="95">
        <f>MAX(H116:H119)</f>
        <v>1</v>
      </c>
      <c r="I121" s="96"/>
      <c r="J121" s="95">
        <f>MAX(J116:J119)</f>
        <v>1</v>
      </c>
      <c r="K121" s="96"/>
      <c r="L121" s="95">
        <f>MAX(L116:L119)</f>
        <v>0</v>
      </c>
      <c r="M121" s="96"/>
      <c r="N121" s="95">
        <f>MAX(N116:N119)</f>
        <v>0</v>
      </c>
      <c r="O121" s="96"/>
      <c r="P121" s="95">
        <f>MAX(P116:P119)</f>
        <v>0</v>
      </c>
      <c r="Q121" s="96"/>
      <c r="R121" s="95">
        <f>MAX(R116:R119)</f>
        <v>0</v>
      </c>
      <c r="S121" s="94">
        <f>MAX(S116:S119)</f>
        <v>3.2000000000000002E-3</v>
      </c>
      <c r="T121" s="50"/>
    </row>
    <row r="122" spans="1:20" s="59" customFormat="1">
      <c r="A122" s="304" t="s">
        <v>279</v>
      </c>
      <c r="B122" s="144"/>
      <c r="C122" s="12"/>
      <c r="D122" s="94"/>
      <c r="E122" s="96"/>
      <c r="F122" s="95"/>
      <c r="G122" s="96"/>
      <c r="H122" s="95"/>
      <c r="I122" s="96"/>
      <c r="J122" s="95"/>
      <c r="K122" s="96"/>
      <c r="L122" s="95"/>
      <c r="M122" s="96"/>
      <c r="N122" s="95"/>
      <c r="O122" s="96"/>
      <c r="P122" s="95"/>
      <c r="Q122" s="96"/>
      <c r="R122" s="95"/>
      <c r="S122" s="94"/>
      <c r="T122" s="50"/>
    </row>
    <row r="123" spans="1:20" s="59" customFormat="1">
      <c r="A123" s="238" t="s">
        <v>818</v>
      </c>
      <c r="B123" s="132" t="s">
        <v>117</v>
      </c>
      <c r="C123" s="26" t="s">
        <v>697</v>
      </c>
      <c r="D123" s="621">
        <f>VLOOKUP(B123,'[1]ICR Data'!$A:$E,5,FALSE)</f>
        <v>7.7000000000000002E-3</v>
      </c>
      <c r="E123" s="622">
        <v>0</v>
      </c>
      <c r="F123" s="622">
        <v>0.2</v>
      </c>
      <c r="G123" s="622">
        <v>0</v>
      </c>
      <c r="H123" s="622">
        <v>0.3</v>
      </c>
      <c r="I123" s="622">
        <v>0.6</v>
      </c>
      <c r="J123" s="622">
        <v>1</v>
      </c>
      <c r="K123" s="622">
        <v>0</v>
      </c>
      <c r="L123" s="622">
        <v>0</v>
      </c>
      <c r="M123" s="622">
        <v>0</v>
      </c>
      <c r="N123" s="622">
        <v>0</v>
      </c>
      <c r="O123" s="622">
        <v>0</v>
      </c>
      <c r="P123" s="622">
        <v>0</v>
      </c>
      <c r="Q123" s="622">
        <v>0</v>
      </c>
      <c r="R123" s="622">
        <v>0</v>
      </c>
      <c r="S123" s="621">
        <f>VLOOKUP(B123,'[1]BuySell Data'!$A:$E,5,FALSE)</f>
        <v>4.0000000000000001E-3</v>
      </c>
      <c r="T123" s="47" t="s">
        <v>965</v>
      </c>
    </row>
    <row r="124" spans="1:20" s="59" customFormat="1">
      <c r="A124" s="326" t="s">
        <v>253</v>
      </c>
      <c r="B124" s="242" t="s">
        <v>245</v>
      </c>
      <c r="C124" s="26" t="s">
        <v>697</v>
      </c>
      <c r="D124" s="621">
        <f>VLOOKUP(B124,'[1]ICR Data'!$A:$E,5,FALSE)</f>
        <v>5.0000000000000001E-3</v>
      </c>
      <c r="E124" s="111">
        <v>0</v>
      </c>
      <c r="F124" s="111">
        <v>1</v>
      </c>
      <c r="G124" s="111">
        <v>0</v>
      </c>
      <c r="H124" s="111">
        <v>0.3</v>
      </c>
      <c r="I124" s="111">
        <v>0</v>
      </c>
      <c r="J124" s="111">
        <v>1</v>
      </c>
      <c r="K124" s="111">
        <v>0</v>
      </c>
      <c r="L124" s="111">
        <v>0</v>
      </c>
      <c r="M124" s="111">
        <v>0</v>
      </c>
      <c r="N124" s="111">
        <v>0</v>
      </c>
      <c r="O124" s="111">
        <v>0</v>
      </c>
      <c r="P124" s="111">
        <v>0</v>
      </c>
      <c r="Q124" s="111">
        <v>0</v>
      </c>
      <c r="R124" s="111">
        <v>0</v>
      </c>
      <c r="S124" s="621">
        <f>VLOOKUP(B124,'[1]BuySell Data'!$A:$E,5,FALSE)</f>
        <v>3.0000000000000001E-3</v>
      </c>
      <c r="T124" s="47" t="s">
        <v>966</v>
      </c>
    </row>
    <row r="125" spans="1:20" s="59" customFormat="1">
      <c r="A125" s="326" t="s">
        <v>868</v>
      </c>
      <c r="B125" s="242" t="s">
        <v>867</v>
      </c>
      <c r="C125" s="26" t="s">
        <v>697</v>
      </c>
      <c r="D125" s="621">
        <f>VLOOKUP(B125,'[1]ICR Data'!$A:$E,5,FALSE)</f>
        <v>7.0999999999999995E-3</v>
      </c>
      <c r="E125" s="111">
        <v>0</v>
      </c>
      <c r="F125" s="111">
        <v>1</v>
      </c>
      <c r="G125" s="111">
        <v>0</v>
      </c>
      <c r="H125" s="111">
        <v>0</v>
      </c>
      <c r="I125" s="111">
        <v>0</v>
      </c>
      <c r="J125" s="111">
        <v>1</v>
      </c>
      <c r="K125" s="111">
        <v>0</v>
      </c>
      <c r="L125" s="111">
        <v>0</v>
      </c>
      <c r="M125" s="111">
        <v>0</v>
      </c>
      <c r="N125" s="111">
        <v>0</v>
      </c>
      <c r="O125" s="111">
        <v>0</v>
      </c>
      <c r="P125" s="111">
        <v>0</v>
      </c>
      <c r="Q125" s="111">
        <v>0</v>
      </c>
      <c r="R125" s="111">
        <v>0</v>
      </c>
      <c r="S125" s="621">
        <f>VLOOKUP(B125,'[1]BuySell Data'!$A:$E,5,FALSE)</f>
        <v>2E-3</v>
      </c>
      <c r="T125" s="47" t="s">
        <v>967</v>
      </c>
    </row>
    <row r="126" spans="1:20" s="3" customFormat="1">
      <c r="A126" s="326" t="s">
        <v>754</v>
      </c>
      <c r="B126" s="242" t="s">
        <v>750</v>
      </c>
      <c r="C126" s="132" t="s">
        <v>697</v>
      </c>
      <c r="D126" s="621">
        <f>VLOOKUP(B126,'[1]ICR Data'!$A:$E,5,FALSE)</f>
        <v>8.3000000000000001E-3</v>
      </c>
      <c r="E126" s="111">
        <v>0</v>
      </c>
      <c r="F126" s="111">
        <v>0</v>
      </c>
      <c r="G126" s="111">
        <v>0</v>
      </c>
      <c r="H126" s="111">
        <v>0</v>
      </c>
      <c r="I126" s="111">
        <v>0</v>
      </c>
      <c r="J126" s="111">
        <v>1</v>
      </c>
      <c r="K126" s="111">
        <v>0</v>
      </c>
      <c r="L126" s="111">
        <v>0</v>
      </c>
      <c r="M126" s="111">
        <v>0</v>
      </c>
      <c r="N126" s="111">
        <v>0</v>
      </c>
      <c r="O126" s="111">
        <v>0</v>
      </c>
      <c r="P126" s="111">
        <v>0</v>
      </c>
      <c r="Q126" s="111">
        <v>0</v>
      </c>
      <c r="R126" s="111">
        <v>0</v>
      </c>
      <c r="S126" s="621">
        <f>VLOOKUP(B126,'[1]BuySell Data'!$A:$E,5,FALSE)</f>
        <v>0</v>
      </c>
      <c r="T126" s="47" t="s">
        <v>961</v>
      </c>
    </row>
    <row r="127" spans="1:20" s="59" customFormat="1">
      <c r="A127" s="144"/>
      <c r="B127" s="144"/>
      <c r="C127" s="12"/>
      <c r="D127" s="94">
        <f>MIN(D123:D126)</f>
        <v>5.0000000000000001E-3</v>
      </c>
      <c r="E127" s="95">
        <f>MIN(E123:E124)</f>
        <v>0</v>
      </c>
      <c r="F127" s="96"/>
      <c r="G127" s="95">
        <f>MIN(G123:G124)</f>
        <v>0</v>
      </c>
      <c r="H127" s="96"/>
      <c r="I127" s="95">
        <f>MIN(I123:I124)</f>
        <v>0</v>
      </c>
      <c r="J127" s="96"/>
      <c r="K127" s="95">
        <f>MIN(K123:K124)</f>
        <v>0</v>
      </c>
      <c r="L127" s="96"/>
      <c r="M127" s="95">
        <f>MIN(M123:M124)</f>
        <v>0</v>
      </c>
      <c r="N127" s="96"/>
      <c r="O127" s="95">
        <f>MIN(O123:O124)</f>
        <v>0</v>
      </c>
      <c r="P127" s="96"/>
      <c r="Q127" s="95">
        <f>MIN(Q123:Q124)</f>
        <v>0</v>
      </c>
      <c r="R127" s="96"/>
      <c r="S127" s="94">
        <f>MIN(S123:S126)</f>
        <v>0</v>
      </c>
      <c r="T127" s="50"/>
    </row>
    <row r="128" spans="1:20" s="59" customFormat="1">
      <c r="A128" s="144"/>
      <c r="B128" s="144"/>
      <c r="C128" s="12"/>
      <c r="D128" s="94">
        <f>MAX(D123:D126)</f>
        <v>8.3000000000000001E-3</v>
      </c>
      <c r="E128" s="96"/>
      <c r="F128" s="95">
        <f>MAX(F123:F124)</f>
        <v>1</v>
      </c>
      <c r="G128" s="96"/>
      <c r="H128" s="95">
        <f>MAX(H123:H124)</f>
        <v>0.3</v>
      </c>
      <c r="I128" s="96"/>
      <c r="J128" s="95">
        <f>MAX(J123:J124)</f>
        <v>1</v>
      </c>
      <c r="K128" s="96"/>
      <c r="L128" s="95">
        <f>MAX(L123:L124)</f>
        <v>0</v>
      </c>
      <c r="M128" s="96"/>
      <c r="N128" s="95">
        <f>MAX(N123:N124)</f>
        <v>0</v>
      </c>
      <c r="O128" s="96"/>
      <c r="P128" s="95">
        <f>MAX(P123:P124)</f>
        <v>0</v>
      </c>
      <c r="Q128" s="96"/>
      <c r="R128" s="95">
        <f>MAX(R123:R124)</f>
        <v>0</v>
      </c>
      <c r="S128" s="94">
        <f>MAX(S123:S126)</f>
        <v>4.0000000000000001E-3</v>
      </c>
      <c r="T128" s="50"/>
    </row>
    <row r="129" spans="1:245">
      <c r="A129" s="325"/>
      <c r="B129" s="304"/>
      <c r="C129" s="89"/>
      <c r="D129" s="94"/>
      <c r="E129" s="96"/>
      <c r="F129" s="95"/>
      <c r="G129" s="96"/>
      <c r="H129" s="95"/>
      <c r="I129" s="96"/>
      <c r="J129" s="95"/>
      <c r="K129" s="96"/>
      <c r="L129" s="95"/>
      <c r="M129" s="96"/>
      <c r="N129" s="95"/>
      <c r="O129" s="96"/>
      <c r="P129" s="95"/>
      <c r="Q129" s="96"/>
      <c r="R129" s="95"/>
      <c r="S129" s="94"/>
      <c r="T129" s="50"/>
    </row>
    <row r="130" spans="1:245">
      <c r="A130" s="308" t="s">
        <v>121</v>
      </c>
      <c r="B130" s="144"/>
      <c r="S130" s="32"/>
      <c r="T130" s="50"/>
    </row>
    <row r="131" spans="1:245">
      <c r="A131" s="303" t="s">
        <v>165</v>
      </c>
      <c r="B131" s="132" t="s">
        <v>166</v>
      </c>
      <c r="C131" s="26" t="s">
        <v>697</v>
      </c>
      <c r="D131" s="621">
        <f>VLOOKUP(B131,'[1]ICR Data'!$A:$E,5,FALSE)</f>
        <v>8.5000000000000006E-3</v>
      </c>
      <c r="E131" s="622">
        <v>0</v>
      </c>
      <c r="F131" s="622">
        <v>0.1</v>
      </c>
      <c r="G131" s="622">
        <v>0</v>
      </c>
      <c r="H131" s="622">
        <v>0</v>
      </c>
      <c r="I131" s="622">
        <v>0</v>
      </c>
      <c r="J131" s="622">
        <v>0</v>
      </c>
      <c r="K131" s="622">
        <v>0</v>
      </c>
      <c r="L131" s="622">
        <v>0</v>
      </c>
      <c r="M131" s="622">
        <v>0</v>
      </c>
      <c r="N131" s="622">
        <v>0</v>
      </c>
      <c r="O131" s="622">
        <v>0.9</v>
      </c>
      <c r="P131" s="622">
        <v>1</v>
      </c>
      <c r="Q131" s="622">
        <v>0</v>
      </c>
      <c r="R131" s="622">
        <v>0</v>
      </c>
      <c r="S131" s="621">
        <f>VLOOKUP(B131,'[1]BuySell Data'!$A:$E,5,FALSE)</f>
        <v>3.0000000000000001E-3</v>
      </c>
      <c r="T131" s="47" t="s">
        <v>968</v>
      </c>
    </row>
    <row r="132" spans="1:245">
      <c r="A132" s="328" t="s">
        <v>183</v>
      </c>
      <c r="B132" s="314" t="s">
        <v>79</v>
      </c>
      <c r="C132" s="41" t="s">
        <v>697</v>
      </c>
      <c r="D132" s="621" t="e">
        <f>VLOOKUP(B132,'[1]ICR Data'!$A:$E,5,FALSE)</f>
        <v>#N/A</v>
      </c>
      <c r="E132" s="111">
        <v>0</v>
      </c>
      <c r="F132" s="111">
        <v>0.05</v>
      </c>
      <c r="G132" s="111">
        <v>0</v>
      </c>
      <c r="H132" s="111">
        <v>0</v>
      </c>
      <c r="I132" s="111">
        <v>0</v>
      </c>
      <c r="J132" s="111">
        <v>0</v>
      </c>
      <c r="K132" s="111">
        <v>0</v>
      </c>
      <c r="L132" s="111">
        <v>0</v>
      </c>
      <c r="M132" s="111">
        <v>0</v>
      </c>
      <c r="N132" s="111">
        <v>0</v>
      </c>
      <c r="O132" s="111">
        <v>0.95</v>
      </c>
      <c r="P132" s="111">
        <v>1</v>
      </c>
      <c r="Q132" s="111">
        <v>0</v>
      </c>
      <c r="R132" s="111">
        <v>0</v>
      </c>
      <c r="S132" s="621" t="e">
        <f>VLOOKUP(B132,'[1]BuySell Data'!$A:$E,5,FALSE)</f>
        <v>#N/A</v>
      </c>
      <c r="T132" s="47" t="s">
        <v>969</v>
      </c>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c r="AV132" s="59"/>
      <c r="AW132" s="59"/>
      <c r="AX132" s="59"/>
      <c r="AY132" s="59"/>
      <c r="AZ132" s="59"/>
      <c r="BA132" s="59"/>
      <c r="BB132" s="59"/>
      <c r="BC132" s="59"/>
      <c r="BD132" s="59"/>
      <c r="BE132" s="59"/>
      <c r="BF132" s="59"/>
      <c r="BG132" s="59"/>
      <c r="BH132" s="59"/>
      <c r="BI132" s="59"/>
      <c r="BJ132" s="59"/>
      <c r="BK132" s="59"/>
      <c r="BL132" s="59"/>
      <c r="BM132" s="59"/>
      <c r="BN132" s="59"/>
      <c r="BO132" s="59"/>
      <c r="BP132" s="59"/>
      <c r="BQ132" s="59"/>
      <c r="BR132" s="59"/>
      <c r="BS132" s="59"/>
      <c r="BT132" s="59"/>
      <c r="BU132" s="59"/>
      <c r="BV132" s="59"/>
      <c r="BW132" s="59"/>
      <c r="BX132" s="59"/>
      <c r="BY132" s="59"/>
      <c r="BZ132" s="59"/>
      <c r="CA132" s="59"/>
      <c r="CB132" s="59"/>
      <c r="CC132" s="59"/>
      <c r="CD132" s="59"/>
      <c r="CE132" s="59"/>
      <c r="CF132" s="59"/>
      <c r="CG132" s="59"/>
      <c r="CH132" s="59"/>
      <c r="CI132" s="59"/>
      <c r="CJ132" s="59"/>
      <c r="CK132" s="59"/>
      <c r="CL132" s="59"/>
      <c r="CM132" s="59"/>
      <c r="CN132" s="59"/>
      <c r="CO132" s="59"/>
      <c r="CP132" s="59"/>
      <c r="CQ132" s="59"/>
      <c r="CR132" s="59"/>
      <c r="CS132" s="59"/>
      <c r="CT132" s="59"/>
      <c r="CU132" s="59"/>
      <c r="CV132" s="59"/>
      <c r="CW132" s="59"/>
      <c r="CX132" s="59"/>
      <c r="CY132" s="59"/>
      <c r="CZ132" s="59"/>
      <c r="DA132" s="59"/>
      <c r="DB132" s="59"/>
      <c r="DC132" s="59"/>
      <c r="DD132" s="59"/>
      <c r="DE132" s="59"/>
      <c r="DF132" s="59"/>
      <c r="DG132" s="59"/>
      <c r="DH132" s="59"/>
      <c r="DI132" s="59"/>
      <c r="DJ132" s="59"/>
      <c r="DK132" s="59"/>
      <c r="DL132" s="59"/>
      <c r="DM132" s="59"/>
      <c r="DN132" s="59"/>
      <c r="DO132" s="59"/>
      <c r="DP132" s="59"/>
      <c r="DQ132" s="59"/>
      <c r="DR132" s="59"/>
      <c r="DS132" s="59"/>
      <c r="DT132" s="59"/>
      <c r="DU132" s="59"/>
      <c r="DV132" s="59"/>
      <c r="DW132" s="59"/>
      <c r="DX132" s="59"/>
      <c r="DY132" s="59"/>
      <c r="DZ132" s="59"/>
      <c r="EA132" s="59"/>
      <c r="EB132" s="59"/>
      <c r="EC132" s="59"/>
      <c r="ED132" s="59"/>
      <c r="EE132" s="59"/>
      <c r="EF132" s="59"/>
      <c r="EG132" s="59"/>
      <c r="EH132" s="59"/>
      <c r="EI132" s="59"/>
      <c r="EJ132" s="59"/>
      <c r="EK132" s="59"/>
      <c r="EL132" s="59"/>
      <c r="EM132" s="59"/>
      <c r="EN132" s="59"/>
      <c r="EO132" s="59"/>
      <c r="EP132" s="59"/>
      <c r="EQ132" s="59"/>
      <c r="ER132" s="59"/>
      <c r="ES132" s="59"/>
      <c r="ET132" s="59"/>
      <c r="EU132" s="59"/>
      <c r="EV132" s="59"/>
      <c r="EW132" s="59"/>
      <c r="EX132" s="59"/>
      <c r="EY132" s="59"/>
      <c r="EZ132" s="59"/>
      <c r="FA132" s="59"/>
      <c r="FB132" s="59"/>
      <c r="FC132" s="59"/>
      <c r="FD132" s="59"/>
      <c r="FE132" s="59"/>
      <c r="FF132" s="59"/>
      <c r="FG132" s="59"/>
      <c r="FH132" s="59"/>
      <c r="FI132" s="59"/>
      <c r="FJ132" s="59"/>
      <c r="FK132" s="59"/>
      <c r="FL132" s="59"/>
      <c r="FM132" s="59"/>
      <c r="FN132" s="59"/>
      <c r="FO132" s="59"/>
      <c r="FP132" s="59"/>
      <c r="FQ132" s="59"/>
      <c r="FR132" s="59"/>
      <c r="FS132" s="59"/>
      <c r="FT132" s="59"/>
      <c r="FU132" s="59"/>
      <c r="FV132" s="59"/>
      <c r="FW132" s="59"/>
      <c r="FX132" s="59"/>
      <c r="FY132" s="59"/>
      <c r="FZ132" s="59"/>
      <c r="GA132" s="59"/>
      <c r="GB132" s="59"/>
      <c r="GC132" s="59"/>
      <c r="GD132" s="59"/>
      <c r="GE132" s="59"/>
      <c r="GF132" s="59"/>
      <c r="GG132" s="59"/>
      <c r="GH132" s="59"/>
      <c r="GI132" s="59"/>
      <c r="GJ132" s="59"/>
      <c r="GK132" s="59"/>
      <c r="GL132" s="59"/>
      <c r="GM132" s="59"/>
      <c r="GN132" s="59"/>
      <c r="GO132" s="59"/>
      <c r="GP132" s="59"/>
      <c r="GQ132" s="59"/>
      <c r="GR132" s="59"/>
      <c r="GS132" s="59"/>
      <c r="GT132" s="59"/>
      <c r="GU132" s="59"/>
      <c r="GV132" s="59"/>
      <c r="GW132" s="59"/>
      <c r="GX132" s="59"/>
      <c r="GY132" s="59"/>
      <c r="GZ132" s="59"/>
      <c r="HA132" s="59"/>
      <c r="HB132" s="59"/>
      <c r="HC132" s="59"/>
      <c r="HD132" s="59"/>
      <c r="HE132" s="59"/>
      <c r="HF132" s="59"/>
      <c r="HG132" s="59"/>
      <c r="HH132" s="59"/>
      <c r="HI132" s="59"/>
      <c r="HJ132" s="59"/>
      <c r="HK132" s="59"/>
      <c r="HL132" s="59"/>
      <c r="HM132" s="59"/>
      <c r="HN132" s="59"/>
      <c r="HO132" s="59"/>
      <c r="HP132" s="59"/>
      <c r="HQ132" s="59"/>
      <c r="HR132" s="59"/>
      <c r="HS132" s="59"/>
      <c r="HT132" s="59"/>
      <c r="HU132" s="59"/>
      <c r="HV132" s="59"/>
      <c r="HW132" s="59"/>
      <c r="HX132" s="59"/>
      <c r="HY132" s="59"/>
      <c r="HZ132" s="59"/>
      <c r="IA132" s="59"/>
      <c r="IB132" s="59"/>
      <c r="IC132" s="59"/>
      <c r="ID132" s="59"/>
      <c r="IE132" s="59"/>
      <c r="IF132" s="59"/>
      <c r="IG132" s="59"/>
      <c r="IH132" s="59"/>
      <c r="II132" s="59"/>
      <c r="IJ132" s="59"/>
      <c r="IK132" s="59"/>
    </row>
    <row r="133" spans="1:245">
      <c r="A133" s="117" t="s">
        <v>797</v>
      </c>
      <c r="B133" s="132" t="s">
        <v>122</v>
      </c>
      <c r="C133" s="26" t="s">
        <v>697</v>
      </c>
      <c r="D133" s="621">
        <f>VLOOKUP(B133,'[1]ICR Data'!$A:$E,5,FALSE)</f>
        <v>6.5000000000000006E-3</v>
      </c>
      <c r="E133" s="111">
        <v>0</v>
      </c>
      <c r="F133" s="111">
        <v>0.2</v>
      </c>
      <c r="G133" s="111">
        <v>0</v>
      </c>
      <c r="H133" s="111">
        <v>0</v>
      </c>
      <c r="I133" s="111">
        <v>0</v>
      </c>
      <c r="J133" s="111">
        <v>0</v>
      </c>
      <c r="K133" s="111">
        <v>0</v>
      </c>
      <c r="L133" s="111">
        <v>0</v>
      </c>
      <c r="M133" s="111">
        <v>0</v>
      </c>
      <c r="N133" s="111">
        <v>0</v>
      </c>
      <c r="O133" s="111">
        <v>0.8</v>
      </c>
      <c r="P133" s="111">
        <v>1</v>
      </c>
      <c r="Q133" s="111">
        <v>0</v>
      </c>
      <c r="R133" s="111">
        <v>0</v>
      </c>
      <c r="S133" s="621">
        <f>VLOOKUP(B133,'[1]BuySell Data'!$A:$E,5,FALSE)</f>
        <v>5.0000000000000001E-3</v>
      </c>
      <c r="T133" s="47" t="s">
        <v>950</v>
      </c>
    </row>
    <row r="134" spans="1:245">
      <c r="A134" s="303" t="s">
        <v>583</v>
      </c>
      <c r="B134" s="132" t="s">
        <v>98</v>
      </c>
      <c r="C134" s="26" t="s">
        <v>697</v>
      </c>
      <c r="D134" s="621">
        <f>VLOOKUP(B134,'[1]ICR Data'!$A:$E,5,FALSE)</f>
        <v>2.3E-3</v>
      </c>
      <c r="E134" s="111">
        <v>0</v>
      </c>
      <c r="F134" s="111">
        <v>0</v>
      </c>
      <c r="G134" s="111">
        <v>0</v>
      </c>
      <c r="H134" s="111">
        <v>0</v>
      </c>
      <c r="I134" s="111">
        <v>0</v>
      </c>
      <c r="J134" s="111">
        <v>0</v>
      </c>
      <c r="K134" s="111">
        <v>0</v>
      </c>
      <c r="L134" s="111">
        <v>0</v>
      </c>
      <c r="M134" s="111">
        <v>0</v>
      </c>
      <c r="N134" s="111">
        <v>0</v>
      </c>
      <c r="O134" s="111">
        <v>1</v>
      </c>
      <c r="P134" s="111">
        <v>1</v>
      </c>
      <c r="Q134" s="111">
        <v>0</v>
      </c>
      <c r="R134" s="111">
        <v>0</v>
      </c>
      <c r="S134" s="621">
        <f>VLOOKUP(B134,'[1]BuySell Data'!$A:$E,5,FALSE)</f>
        <v>1.1999999999999999E-3</v>
      </c>
      <c r="T134" s="47" t="s">
        <v>954</v>
      </c>
    </row>
    <row r="135" spans="1:245" s="59" customFormat="1">
      <c r="A135" s="303" t="s">
        <v>123</v>
      </c>
      <c r="B135" s="132" t="s">
        <v>124</v>
      </c>
      <c r="C135" s="26" t="s">
        <v>697</v>
      </c>
      <c r="D135" s="621">
        <f>VLOOKUP(B135,'[1]ICR Data'!$A:$E,5,FALSE)</f>
        <v>8.1000000000000013E-3</v>
      </c>
      <c r="E135" s="111">
        <v>0</v>
      </c>
      <c r="F135" s="111">
        <v>0.05</v>
      </c>
      <c r="G135" s="111">
        <v>0</v>
      </c>
      <c r="H135" s="111">
        <v>0</v>
      </c>
      <c r="I135" s="111">
        <v>0</v>
      </c>
      <c r="J135" s="111">
        <v>0</v>
      </c>
      <c r="K135" s="111">
        <v>0</v>
      </c>
      <c r="L135" s="111">
        <v>0</v>
      </c>
      <c r="M135" s="111">
        <v>0</v>
      </c>
      <c r="N135" s="111">
        <v>0</v>
      </c>
      <c r="O135" s="111">
        <v>0.95</v>
      </c>
      <c r="P135" s="111">
        <v>1</v>
      </c>
      <c r="Q135" s="111">
        <v>0</v>
      </c>
      <c r="R135" s="111">
        <v>0</v>
      </c>
      <c r="S135" s="621">
        <f>VLOOKUP(B135,'[1]BuySell Data'!$A:$E,5,FALSE)</f>
        <v>6.0000000000000001E-3</v>
      </c>
      <c r="T135" s="47" t="s">
        <v>970</v>
      </c>
    </row>
    <row r="136" spans="1:245" s="59" customFormat="1">
      <c r="A136" s="308" t="s">
        <v>52</v>
      </c>
      <c r="B136" s="144"/>
      <c r="C136" s="48"/>
      <c r="D136" s="32"/>
      <c r="E136" s="90"/>
      <c r="F136" s="90"/>
      <c r="G136" s="90"/>
      <c r="H136" s="90"/>
      <c r="I136" s="90"/>
      <c r="J136" s="90"/>
      <c r="K136" s="90"/>
      <c r="L136" s="90"/>
      <c r="M136" s="90"/>
      <c r="N136" s="90"/>
      <c r="O136" s="90"/>
      <c r="P136" s="90"/>
      <c r="Q136" s="90"/>
      <c r="R136" s="90"/>
      <c r="S136" s="32" t="s">
        <v>180</v>
      </c>
      <c r="T136" s="50"/>
    </row>
    <row r="137" spans="1:245" s="59" customFormat="1">
      <c r="A137" s="319" t="s">
        <v>636</v>
      </c>
      <c r="B137" s="320" t="s">
        <v>635</v>
      </c>
      <c r="C137" s="26" t="s">
        <v>697</v>
      </c>
      <c r="D137" s="621">
        <f>VLOOKUP(B137,'[1]ICR Data'!$A:$E,5,FALSE)</f>
        <v>3.0000000000000001E-3</v>
      </c>
      <c r="E137" s="622">
        <v>0</v>
      </c>
      <c r="F137" s="622">
        <v>0.05</v>
      </c>
      <c r="G137" s="622">
        <v>0</v>
      </c>
      <c r="H137" s="622">
        <v>0</v>
      </c>
      <c r="I137" s="622">
        <v>0</v>
      </c>
      <c r="J137" s="622">
        <v>0</v>
      </c>
      <c r="K137" s="622">
        <v>0</v>
      </c>
      <c r="L137" s="622">
        <v>0</v>
      </c>
      <c r="M137" s="622">
        <v>0</v>
      </c>
      <c r="N137" s="622">
        <v>0</v>
      </c>
      <c r="O137" s="622">
        <v>0.95</v>
      </c>
      <c r="P137" s="622">
        <v>1</v>
      </c>
      <c r="Q137" s="622">
        <v>0</v>
      </c>
      <c r="R137" s="622">
        <v>0</v>
      </c>
      <c r="S137" s="621">
        <f>VLOOKUP(B137,'[1]BuySell Data'!$A:$E,5,FALSE)</f>
        <v>2E-3</v>
      </c>
      <c r="T137" s="47" t="s">
        <v>962</v>
      </c>
    </row>
    <row r="138" spans="1:245" s="59" customFormat="1">
      <c r="A138" s="303" t="s">
        <v>227</v>
      </c>
      <c r="B138" s="132" t="s">
        <v>27</v>
      </c>
      <c r="C138" s="26" t="s">
        <v>697</v>
      </c>
      <c r="D138" s="621">
        <f>VLOOKUP(B138,'[1]ICR Data'!$A:$E,5,FALSE)</f>
        <v>1.1000000000000001E-2</v>
      </c>
      <c r="E138" s="111">
        <v>0</v>
      </c>
      <c r="F138" s="111">
        <v>0.06</v>
      </c>
      <c r="G138" s="111">
        <v>0</v>
      </c>
      <c r="H138" s="111">
        <v>0</v>
      </c>
      <c r="I138" s="111">
        <v>0</v>
      </c>
      <c r="J138" s="111">
        <v>0</v>
      </c>
      <c r="K138" s="111">
        <v>0</v>
      </c>
      <c r="L138" s="111">
        <v>0</v>
      </c>
      <c r="M138" s="111">
        <v>0</v>
      </c>
      <c r="N138" s="111">
        <v>0</v>
      </c>
      <c r="O138" s="111">
        <v>0.94</v>
      </c>
      <c r="P138" s="111">
        <v>1</v>
      </c>
      <c r="Q138" s="111">
        <v>0</v>
      </c>
      <c r="R138" s="111">
        <v>0</v>
      </c>
      <c r="S138" s="621">
        <f>VLOOKUP(B138,'[1]BuySell Data'!$A:$E,5,FALSE)</f>
        <v>6.0000000000000001E-3</v>
      </c>
      <c r="T138" s="47" t="s">
        <v>971</v>
      </c>
    </row>
    <row r="139" spans="1:245" s="59" customFormat="1">
      <c r="A139" s="688" t="s">
        <v>1368</v>
      </c>
      <c r="B139" s="685" t="s">
        <v>1366</v>
      </c>
      <c r="C139" s="26" t="s">
        <v>697</v>
      </c>
      <c r="D139" s="621">
        <f>VLOOKUP(B139,'[1]ICR Data'!$A:$E,5,FALSE)</f>
        <v>8.6999999999999994E-3</v>
      </c>
      <c r="E139" s="111" t="e">
        <v>#N/A</v>
      </c>
      <c r="F139" s="111">
        <v>0.2</v>
      </c>
      <c r="G139" s="111">
        <v>0</v>
      </c>
      <c r="H139" s="111">
        <v>0</v>
      </c>
      <c r="I139" s="111">
        <v>0</v>
      </c>
      <c r="J139" s="111">
        <v>0</v>
      </c>
      <c r="K139" s="111">
        <v>0</v>
      </c>
      <c r="L139" s="111">
        <v>0</v>
      </c>
      <c r="M139" s="111">
        <v>0.8</v>
      </c>
      <c r="N139" s="111">
        <v>1</v>
      </c>
      <c r="O139" s="111">
        <v>0</v>
      </c>
      <c r="P139" s="111">
        <v>0</v>
      </c>
      <c r="Q139" s="111">
        <v>0</v>
      </c>
      <c r="R139" s="111">
        <v>0</v>
      </c>
      <c r="S139" s="621">
        <f>VLOOKUP(B139,'[1]BuySell Data'!$A:$E,5,FALSE)</f>
        <v>3.0000000000000005E-3</v>
      </c>
      <c r="T139" s="47"/>
    </row>
    <row r="140" spans="1:245" s="59" customFormat="1">
      <c r="A140" s="303" t="s">
        <v>870</v>
      </c>
      <c r="B140" s="132" t="s">
        <v>869</v>
      </c>
      <c r="C140" s="26" t="s">
        <v>697</v>
      </c>
      <c r="D140" s="621">
        <f>VLOOKUP(B140,'[1]ICR Data'!$A:$E,5,FALSE)</f>
        <v>1.24E-2</v>
      </c>
      <c r="E140" s="111">
        <v>0</v>
      </c>
      <c r="F140" s="111">
        <v>0.2</v>
      </c>
      <c r="G140" s="111">
        <v>0</v>
      </c>
      <c r="H140" s="111">
        <v>0</v>
      </c>
      <c r="I140" s="111">
        <v>0</v>
      </c>
      <c r="J140" s="111">
        <v>0</v>
      </c>
      <c r="K140" s="111">
        <v>0</v>
      </c>
      <c r="L140" s="111">
        <v>0</v>
      </c>
      <c r="M140" s="111">
        <v>0</v>
      </c>
      <c r="N140" s="111">
        <v>0</v>
      </c>
      <c r="O140" s="111">
        <v>0.8</v>
      </c>
      <c r="P140" s="111">
        <v>1</v>
      </c>
      <c r="Q140" s="111">
        <v>0</v>
      </c>
      <c r="R140" s="111">
        <v>0</v>
      </c>
      <c r="S140" s="621">
        <f>VLOOKUP(B140,'[1]BuySell Data'!$A:$E,5,FALSE)</f>
        <v>4.0000000000000001E-3</v>
      </c>
      <c r="T140" s="47" t="s">
        <v>972</v>
      </c>
    </row>
    <row r="141" spans="1:245" s="59" customFormat="1">
      <c r="A141" s="238" t="s">
        <v>232</v>
      </c>
      <c r="B141" s="132" t="s">
        <v>233</v>
      </c>
      <c r="C141" s="26" t="s">
        <v>697</v>
      </c>
      <c r="D141" s="621">
        <f>VLOOKUP(B141,'[1]ICR Data'!$A:$E,5,FALSE)</f>
        <v>8.8999999999999999E-3</v>
      </c>
      <c r="E141" s="111">
        <v>0</v>
      </c>
      <c r="F141" s="111">
        <v>0.15</v>
      </c>
      <c r="G141" s="111">
        <v>0</v>
      </c>
      <c r="H141" s="111">
        <v>0</v>
      </c>
      <c r="I141" s="111">
        <v>0</v>
      </c>
      <c r="J141" s="111">
        <v>0</v>
      </c>
      <c r="K141" s="111">
        <v>0</v>
      </c>
      <c r="L141" s="111">
        <v>0</v>
      </c>
      <c r="M141" s="111">
        <v>0</v>
      </c>
      <c r="N141" s="111">
        <v>0</v>
      </c>
      <c r="O141" s="111">
        <v>0.85</v>
      </c>
      <c r="P141" s="111">
        <v>1</v>
      </c>
      <c r="Q141" s="111">
        <v>0</v>
      </c>
      <c r="R141" s="111">
        <v>0</v>
      </c>
      <c r="S141" s="621">
        <f>VLOOKUP(B141,'[1]BuySell Data'!$A:$E,5,FALSE)</f>
        <v>4.0000000000000001E-3</v>
      </c>
      <c r="T141" s="47" t="s">
        <v>973</v>
      </c>
    </row>
    <row r="142" spans="1:245" s="59" customFormat="1">
      <c r="A142" s="303" t="s">
        <v>1108</v>
      </c>
      <c r="B142" s="364" t="s">
        <v>1107</v>
      </c>
      <c r="C142" s="26" t="s">
        <v>697</v>
      </c>
      <c r="D142" s="621">
        <f>VLOOKUP(B142,'[1]ICR Data'!$A:$E,5,FALSE)</f>
        <v>1.0500000000000001E-2</v>
      </c>
      <c r="E142" s="111">
        <v>0</v>
      </c>
      <c r="F142" s="111">
        <v>0.15</v>
      </c>
      <c r="G142" s="111">
        <v>0</v>
      </c>
      <c r="H142" s="111">
        <v>0</v>
      </c>
      <c r="I142" s="111">
        <v>0</v>
      </c>
      <c r="J142" s="111">
        <v>0</v>
      </c>
      <c r="K142" s="111">
        <v>0</v>
      </c>
      <c r="L142" s="111">
        <v>0</v>
      </c>
      <c r="M142" s="111">
        <v>0</v>
      </c>
      <c r="N142" s="111">
        <v>0</v>
      </c>
      <c r="O142" s="111">
        <v>0.85</v>
      </c>
      <c r="P142" s="111">
        <v>1</v>
      </c>
      <c r="Q142" s="111">
        <v>0</v>
      </c>
      <c r="R142" s="111">
        <v>0</v>
      </c>
      <c r="S142" s="621">
        <f>VLOOKUP(B142,'[1]BuySell Data'!$A:$E,5,FALSE)</f>
        <v>4.0000000000000001E-3</v>
      </c>
      <c r="T142" s="47" t="s">
        <v>973</v>
      </c>
    </row>
    <row r="143" spans="1:245" s="59" customFormat="1">
      <c r="A143" s="303" t="s">
        <v>1312</v>
      </c>
      <c r="B143" s="363" t="s">
        <v>1303</v>
      </c>
      <c r="C143" s="132" t="s">
        <v>697</v>
      </c>
      <c r="D143" s="625">
        <f>VLOOKUP(B143,'[1]ICR Data'!$A:$E,5,FALSE)</f>
        <v>1.0500000000000001E-2</v>
      </c>
      <c r="E143" s="669">
        <v>0</v>
      </c>
      <c r="F143" s="669">
        <v>0.15</v>
      </c>
      <c r="G143" s="669">
        <v>0</v>
      </c>
      <c r="H143" s="669">
        <v>0</v>
      </c>
      <c r="I143" s="669">
        <v>0</v>
      </c>
      <c r="J143" s="669">
        <v>0</v>
      </c>
      <c r="K143" s="669">
        <v>0</v>
      </c>
      <c r="L143" s="669">
        <v>0</v>
      </c>
      <c r="M143" s="669">
        <v>0.85</v>
      </c>
      <c r="N143" s="669">
        <v>1</v>
      </c>
      <c r="O143" s="669">
        <v>0</v>
      </c>
      <c r="P143" s="669">
        <v>0</v>
      </c>
      <c r="Q143" s="669">
        <v>0</v>
      </c>
      <c r="R143" s="669">
        <v>0</v>
      </c>
      <c r="S143" s="621">
        <f>VLOOKUP(B143,'[1]BuySell Data'!$A:$E,5,FALSE)</f>
        <v>4.0000000000000001E-3</v>
      </c>
      <c r="T143" s="166" t="s">
        <v>973</v>
      </c>
    </row>
    <row r="144" spans="1:245" s="59" customFormat="1">
      <c r="A144" s="303" t="s">
        <v>190</v>
      </c>
      <c r="B144" s="302" t="s">
        <v>125</v>
      </c>
      <c r="C144" s="26" t="s">
        <v>697</v>
      </c>
      <c r="D144" s="621">
        <f>VLOOKUP(B144,'[1]ICR Data'!$A:$E,5,FALSE)</f>
        <v>9.0000000000000011E-3</v>
      </c>
      <c r="E144" s="111">
        <v>0</v>
      </c>
      <c r="F144" s="111">
        <v>0.1</v>
      </c>
      <c r="G144" s="111">
        <v>0</v>
      </c>
      <c r="H144" s="111">
        <v>0</v>
      </c>
      <c r="I144" s="111">
        <v>0</v>
      </c>
      <c r="J144" s="111">
        <v>0</v>
      </c>
      <c r="K144" s="111">
        <v>0</v>
      </c>
      <c r="L144" s="111">
        <v>0</v>
      </c>
      <c r="M144" s="111">
        <v>0</v>
      </c>
      <c r="N144" s="111">
        <v>0</v>
      </c>
      <c r="O144" s="111">
        <v>0.9</v>
      </c>
      <c r="P144" s="111">
        <v>1</v>
      </c>
      <c r="Q144" s="111">
        <v>0</v>
      </c>
      <c r="R144" s="111">
        <v>0</v>
      </c>
      <c r="S144" s="621">
        <f>VLOOKUP(B144,'[1]BuySell Data'!$A:$E,5,FALSE)</f>
        <v>5.0000000000000001E-3</v>
      </c>
      <c r="T144" s="47" t="s">
        <v>974</v>
      </c>
    </row>
    <row r="145" spans="1:245" s="59" customFormat="1">
      <c r="A145" s="303" t="s">
        <v>126</v>
      </c>
      <c r="B145" s="132" t="s">
        <v>127</v>
      </c>
      <c r="C145" s="26" t="s">
        <v>697</v>
      </c>
      <c r="D145" s="621">
        <f>VLOOKUP(B145,'[1]ICR Data'!$A:$E,5,FALSE)</f>
        <v>4.0000000000000001E-3</v>
      </c>
      <c r="E145" s="111">
        <v>0</v>
      </c>
      <c r="F145" s="111">
        <v>0</v>
      </c>
      <c r="G145" s="111">
        <v>0</v>
      </c>
      <c r="H145" s="111">
        <v>0</v>
      </c>
      <c r="I145" s="111">
        <v>0</v>
      </c>
      <c r="J145" s="111">
        <v>0</v>
      </c>
      <c r="K145" s="111">
        <v>0</v>
      </c>
      <c r="L145" s="111">
        <v>0</v>
      </c>
      <c r="M145" s="111">
        <v>0</v>
      </c>
      <c r="N145" s="111">
        <v>0</v>
      </c>
      <c r="O145" s="111">
        <v>1</v>
      </c>
      <c r="P145" s="111">
        <v>1</v>
      </c>
      <c r="Q145" s="111">
        <v>0</v>
      </c>
      <c r="R145" s="111">
        <v>0</v>
      </c>
      <c r="S145" s="621">
        <f>VLOOKUP(B145,'[1]BuySell Data'!$A:$E,5,FALSE)</f>
        <v>1.4000000000000002E-3</v>
      </c>
      <c r="T145" s="47" t="s">
        <v>954</v>
      </c>
    </row>
    <row r="146" spans="1:245" s="59" customFormat="1">
      <c r="A146" s="303" t="s">
        <v>101</v>
      </c>
      <c r="B146" s="132" t="s">
        <v>97</v>
      </c>
      <c r="C146" s="26" t="s">
        <v>697</v>
      </c>
      <c r="D146" s="621">
        <f>VLOOKUP(B146,'[1]ICR Data'!$A:$E,5,FALSE)</f>
        <v>4.5999999999999999E-3</v>
      </c>
      <c r="E146" s="111">
        <v>0</v>
      </c>
      <c r="F146" s="111">
        <v>0</v>
      </c>
      <c r="G146" s="111">
        <v>0</v>
      </c>
      <c r="H146" s="111">
        <v>0</v>
      </c>
      <c r="I146" s="111">
        <v>0</v>
      </c>
      <c r="J146" s="111">
        <v>0</v>
      </c>
      <c r="K146" s="111">
        <v>0</v>
      </c>
      <c r="L146" s="111">
        <v>0</v>
      </c>
      <c r="M146" s="111">
        <v>0</v>
      </c>
      <c r="N146" s="111">
        <v>0</v>
      </c>
      <c r="O146" s="111">
        <v>1</v>
      </c>
      <c r="P146" s="111">
        <v>1</v>
      </c>
      <c r="Q146" s="111">
        <v>0</v>
      </c>
      <c r="R146" s="111">
        <v>0</v>
      </c>
      <c r="S146" s="621">
        <f>VLOOKUP(B146,'[1]BuySell Data'!$A:$E,5,FALSE)</f>
        <v>1.6000000000000001E-3</v>
      </c>
      <c r="T146" s="47" t="s">
        <v>954</v>
      </c>
    </row>
    <row r="147" spans="1:245" s="59" customFormat="1">
      <c r="A147" s="312"/>
      <c r="B147" s="304"/>
      <c r="C147" s="89"/>
      <c r="D147" s="94" t="e">
        <f>MIN(D131:D146)</f>
        <v>#N/A</v>
      </c>
      <c r="E147" s="95" t="e">
        <f>MIN(E131:E146)</f>
        <v>#N/A</v>
      </c>
      <c r="F147" s="96"/>
      <c r="G147" s="95">
        <f>MIN(G131:G146)</f>
        <v>0</v>
      </c>
      <c r="H147" s="96"/>
      <c r="I147" s="95">
        <f>MIN(I131:I146)</f>
        <v>0</v>
      </c>
      <c r="J147" s="96"/>
      <c r="K147" s="95">
        <f>MIN(K131:K146)</f>
        <v>0</v>
      </c>
      <c r="L147" s="96"/>
      <c r="M147" s="95">
        <f>MIN(M131:M146)</f>
        <v>0</v>
      </c>
      <c r="N147" s="96"/>
      <c r="O147" s="95">
        <f>MIN(O131:O146)</f>
        <v>0</v>
      </c>
      <c r="P147" s="96"/>
      <c r="Q147" s="95">
        <f>MIN(Q131:Q146)</f>
        <v>0</v>
      </c>
      <c r="R147" s="96"/>
      <c r="S147" s="94" t="e">
        <f>MIN(S131:S146)</f>
        <v>#N/A</v>
      </c>
      <c r="T147" s="50"/>
    </row>
    <row r="148" spans="1:245" s="59" customFormat="1">
      <c r="A148" s="321"/>
      <c r="B148" s="304"/>
      <c r="C148" s="89"/>
      <c r="D148" s="94" t="e">
        <f>MAX(D131:D146)</f>
        <v>#N/A</v>
      </c>
      <c r="E148" s="96"/>
      <c r="F148" s="95">
        <f>MAX(F131:F146)</f>
        <v>0.2</v>
      </c>
      <c r="G148" s="96"/>
      <c r="H148" s="95">
        <f>MAX(H131:H146)</f>
        <v>0</v>
      </c>
      <c r="I148" s="96"/>
      <c r="J148" s="95">
        <f>MAX(J131:J146)</f>
        <v>0</v>
      </c>
      <c r="K148" s="96"/>
      <c r="L148" s="95">
        <f>MAX(L131:L146)</f>
        <v>0</v>
      </c>
      <c r="M148" s="96"/>
      <c r="N148" s="95">
        <f>MAX(N131:N146)</f>
        <v>1</v>
      </c>
      <c r="O148" s="96"/>
      <c r="P148" s="95">
        <f>MAX(P131:P146)</f>
        <v>1</v>
      </c>
      <c r="Q148" s="96"/>
      <c r="R148" s="95">
        <f>MAX(R131:R146)</f>
        <v>0</v>
      </c>
      <c r="S148" s="94" t="e">
        <f>MAX(S131:S146)</f>
        <v>#N/A</v>
      </c>
      <c r="T148" s="50"/>
    </row>
    <row r="149" spans="1:245">
      <c r="A149" s="308" t="s">
        <v>128</v>
      </c>
      <c r="B149" s="144"/>
      <c r="S149" s="32"/>
      <c r="T149" s="50"/>
    </row>
    <row r="150" spans="1:245">
      <c r="A150" s="686" t="s">
        <v>1367</v>
      </c>
      <c r="B150" s="687" t="s">
        <v>1056</v>
      </c>
      <c r="C150" s="132" t="s">
        <v>697</v>
      </c>
      <c r="D150" s="625" t="e">
        <f>VLOOKUP(B150,'[1]ICR Data'!$A:$E,5,FALSE)</f>
        <v>#N/A</v>
      </c>
      <c r="E150" s="624" t="e">
        <v>#N/A</v>
      </c>
      <c r="F150" s="624">
        <v>0.2</v>
      </c>
      <c r="G150" s="624">
        <v>0.1</v>
      </c>
      <c r="H150" s="624">
        <v>0.35</v>
      </c>
      <c r="I150" s="624">
        <v>0</v>
      </c>
      <c r="J150" s="624">
        <v>0.2</v>
      </c>
      <c r="K150" s="624">
        <v>0.25</v>
      </c>
      <c r="L150" s="624">
        <v>0.5</v>
      </c>
      <c r="M150" s="624">
        <v>0.15</v>
      </c>
      <c r="N150" s="624">
        <v>0.4</v>
      </c>
      <c r="O150" s="624">
        <v>0</v>
      </c>
      <c r="P150" s="624">
        <v>0.15</v>
      </c>
      <c r="Q150" s="624">
        <v>0</v>
      </c>
      <c r="R150" s="624">
        <v>0.1</v>
      </c>
      <c r="S150" s="621" t="e">
        <f>VLOOKUP(B150,'[1]BuySell Data'!$A:$E,5,FALSE)</f>
        <v>#N/A</v>
      </c>
      <c r="T150" s="166"/>
    </row>
    <row r="151" spans="1:245">
      <c r="A151" s="309" t="s">
        <v>1315</v>
      </c>
      <c r="B151" s="307" t="s">
        <v>1290</v>
      </c>
      <c r="C151" s="132" t="s">
        <v>697</v>
      </c>
      <c r="D151" s="625">
        <f>VLOOKUP(B151,'[1]ICR Data'!$A:$E,5,FALSE)</f>
        <v>7.7000000000000002E-3</v>
      </c>
      <c r="E151" s="624">
        <v>0</v>
      </c>
      <c r="F151" s="624">
        <v>0.1</v>
      </c>
      <c r="G151" s="624">
        <v>0</v>
      </c>
      <c r="H151" s="624">
        <v>0</v>
      </c>
      <c r="I151" s="624">
        <v>0</v>
      </c>
      <c r="J151" s="624">
        <v>0</v>
      </c>
      <c r="K151" s="624">
        <v>0.9</v>
      </c>
      <c r="L151" s="624">
        <v>1</v>
      </c>
      <c r="M151" s="624">
        <v>0</v>
      </c>
      <c r="N151" s="624">
        <v>0</v>
      </c>
      <c r="O151" s="624">
        <v>0</v>
      </c>
      <c r="P151" s="624">
        <v>0</v>
      </c>
      <c r="Q151" s="624">
        <v>0</v>
      </c>
      <c r="R151" s="624">
        <v>0</v>
      </c>
      <c r="S151" s="621">
        <f>VLOOKUP(B151,'[1]BuySell Data'!$A:$E,5,FALSE)</f>
        <v>4.0000000000000001E-3</v>
      </c>
      <c r="T151" s="166" t="s">
        <v>1316</v>
      </c>
    </row>
    <row r="152" spans="1:245" s="59" customFormat="1">
      <c r="A152" s="309" t="s">
        <v>584</v>
      </c>
      <c r="B152" s="307" t="s">
        <v>25</v>
      </c>
      <c r="C152" s="26" t="s">
        <v>697</v>
      </c>
      <c r="D152" s="621">
        <f>VLOOKUP(B152,'[1]ICR Data'!$A:$E,5,FALSE)</f>
        <v>9.0000000000000011E-3</v>
      </c>
      <c r="E152" s="111">
        <v>0</v>
      </c>
      <c r="F152" s="111">
        <v>0.1</v>
      </c>
      <c r="G152" s="111">
        <v>0</v>
      </c>
      <c r="H152" s="111">
        <v>0</v>
      </c>
      <c r="I152" s="111">
        <v>0</v>
      </c>
      <c r="J152" s="111">
        <v>0</v>
      </c>
      <c r="K152" s="111">
        <v>0.9</v>
      </c>
      <c r="L152" s="111">
        <v>1</v>
      </c>
      <c r="M152" s="111">
        <v>0</v>
      </c>
      <c r="N152" s="111">
        <v>0</v>
      </c>
      <c r="O152" s="111">
        <v>0</v>
      </c>
      <c r="P152" s="111">
        <v>0</v>
      </c>
      <c r="Q152" s="111">
        <v>0</v>
      </c>
      <c r="R152" s="111">
        <v>0</v>
      </c>
      <c r="S152" s="621">
        <f>VLOOKUP(B152,'[1]BuySell Data'!$A:$E,5,FALSE)</f>
        <v>4.0000000000000001E-3</v>
      </c>
      <c r="T152" s="47" t="s">
        <v>975</v>
      </c>
    </row>
    <row r="153" spans="1:245" s="4" customFormat="1">
      <c r="A153" s="629" t="s">
        <v>256</v>
      </c>
      <c r="B153" s="142" t="s">
        <v>210</v>
      </c>
      <c r="C153" s="41" t="s">
        <v>697</v>
      </c>
      <c r="D153" s="621">
        <f>VLOOKUP(B153,'[1]ICR Data'!$A:$E,5,FALSE)</f>
        <v>9.8999999999999991E-3</v>
      </c>
      <c r="E153" s="111">
        <v>0</v>
      </c>
      <c r="F153" s="111">
        <v>0.1</v>
      </c>
      <c r="G153" s="111">
        <v>0</v>
      </c>
      <c r="H153" s="111">
        <v>0</v>
      </c>
      <c r="I153" s="111">
        <v>0</v>
      </c>
      <c r="J153" s="111">
        <v>0</v>
      </c>
      <c r="K153" s="111">
        <v>0.9</v>
      </c>
      <c r="L153" s="111">
        <v>1</v>
      </c>
      <c r="M153" s="111">
        <v>0</v>
      </c>
      <c r="N153" s="111">
        <v>0</v>
      </c>
      <c r="O153" s="111">
        <v>0</v>
      </c>
      <c r="P153" s="111">
        <v>0</v>
      </c>
      <c r="Q153" s="111">
        <v>0</v>
      </c>
      <c r="R153" s="111">
        <v>0</v>
      </c>
      <c r="S153" s="621">
        <f>VLOOKUP(B153,'[1]BuySell Data'!$A:$E,5,FALSE)</f>
        <v>4.0000000000000001E-3</v>
      </c>
      <c r="T153" s="47" t="s">
        <v>976</v>
      </c>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c r="AW153" s="59"/>
      <c r="AX153" s="59"/>
      <c r="AY153" s="59"/>
      <c r="AZ153" s="59"/>
      <c r="BA153" s="59"/>
      <c r="BB153" s="59"/>
      <c r="BC153" s="59"/>
      <c r="BD153" s="59"/>
      <c r="BE153" s="59"/>
      <c r="BF153" s="59"/>
      <c r="BG153" s="59"/>
      <c r="BH153" s="59"/>
      <c r="BI153" s="59"/>
      <c r="BJ153" s="59"/>
      <c r="BK153" s="59"/>
      <c r="BL153" s="59"/>
      <c r="BM153" s="59"/>
      <c r="BN153" s="59"/>
      <c r="BO153" s="59"/>
      <c r="BP153" s="59"/>
      <c r="BQ153" s="59"/>
      <c r="BR153" s="59"/>
      <c r="BS153" s="59"/>
      <c r="BT153" s="59"/>
      <c r="BU153" s="59"/>
      <c r="BV153" s="59"/>
      <c r="BW153" s="59"/>
      <c r="BX153" s="59"/>
      <c r="BY153" s="59"/>
      <c r="BZ153" s="59"/>
      <c r="CA153" s="59"/>
      <c r="CB153" s="59"/>
      <c r="CC153" s="59"/>
      <c r="CD153" s="59"/>
      <c r="CE153" s="59"/>
      <c r="CF153" s="59"/>
      <c r="CG153" s="59"/>
      <c r="CH153" s="59"/>
      <c r="CI153" s="59"/>
      <c r="CJ153" s="59"/>
      <c r="CK153" s="59"/>
      <c r="CL153" s="59"/>
      <c r="CM153" s="59"/>
      <c r="CN153" s="59"/>
      <c r="CO153" s="59"/>
      <c r="CP153" s="59"/>
      <c r="CQ153" s="59"/>
      <c r="CR153" s="59"/>
      <c r="CS153" s="59"/>
      <c r="CT153" s="59"/>
      <c r="CU153" s="59"/>
      <c r="CV153" s="59"/>
      <c r="CW153" s="59"/>
      <c r="CX153" s="59"/>
      <c r="CY153" s="59"/>
      <c r="CZ153" s="59"/>
      <c r="DA153" s="59"/>
      <c r="DB153" s="59"/>
      <c r="DC153" s="59"/>
      <c r="DD153" s="59"/>
      <c r="DE153" s="59"/>
      <c r="DF153" s="59"/>
      <c r="DG153" s="59"/>
      <c r="DH153" s="59"/>
      <c r="DI153" s="59"/>
      <c r="DJ153" s="59"/>
      <c r="DK153" s="59"/>
      <c r="DL153" s="59"/>
      <c r="DM153" s="59"/>
      <c r="DN153" s="59"/>
      <c r="DO153" s="59"/>
      <c r="DP153" s="59"/>
      <c r="DQ153" s="59"/>
      <c r="DR153" s="59"/>
      <c r="DS153" s="59"/>
      <c r="DT153" s="59"/>
      <c r="DU153" s="59"/>
      <c r="DV153" s="59"/>
      <c r="DW153" s="59"/>
      <c r="DX153" s="59"/>
      <c r="DY153" s="59"/>
      <c r="DZ153" s="59"/>
      <c r="EA153" s="59"/>
      <c r="EB153" s="59"/>
      <c r="EC153" s="59"/>
      <c r="ED153" s="59"/>
      <c r="EE153" s="59"/>
      <c r="EF153" s="59"/>
      <c r="EG153" s="59"/>
      <c r="EH153" s="59"/>
      <c r="EI153" s="59"/>
      <c r="EJ153" s="59"/>
      <c r="EK153" s="59"/>
      <c r="EL153" s="59"/>
      <c r="EM153" s="59"/>
      <c r="EN153" s="59"/>
      <c r="EO153" s="59"/>
      <c r="EP153" s="59"/>
      <c r="EQ153" s="59"/>
      <c r="ER153" s="59"/>
      <c r="ES153" s="59"/>
      <c r="ET153" s="59"/>
      <c r="EU153" s="59"/>
      <c r="EV153" s="59"/>
      <c r="EW153" s="59"/>
      <c r="EX153" s="59"/>
      <c r="EY153" s="59"/>
      <c r="EZ153" s="59"/>
      <c r="FA153" s="59"/>
      <c r="FB153" s="59"/>
      <c r="FC153" s="59"/>
      <c r="FD153" s="59"/>
      <c r="FE153" s="59"/>
      <c r="FF153" s="59"/>
      <c r="FG153" s="59"/>
      <c r="FH153" s="59"/>
      <c r="FI153" s="59"/>
      <c r="FJ153" s="59"/>
      <c r="FK153" s="59"/>
      <c r="FL153" s="59"/>
      <c r="FM153" s="59"/>
      <c r="FN153" s="59"/>
      <c r="FO153" s="59"/>
      <c r="FP153" s="59"/>
      <c r="FQ153" s="59"/>
      <c r="FR153" s="59"/>
      <c r="FS153" s="59"/>
      <c r="FT153" s="59"/>
      <c r="FU153" s="59"/>
      <c r="FV153" s="59"/>
      <c r="FW153" s="59"/>
      <c r="FX153" s="59"/>
      <c r="FY153" s="59"/>
      <c r="FZ153" s="59"/>
      <c r="GA153" s="59"/>
      <c r="GB153" s="59"/>
      <c r="GC153" s="59"/>
      <c r="GD153" s="59"/>
      <c r="GE153" s="59"/>
      <c r="GF153" s="59"/>
      <c r="GG153" s="59"/>
      <c r="GH153" s="59"/>
      <c r="GI153" s="59"/>
      <c r="GJ153" s="59"/>
      <c r="GK153" s="59"/>
      <c r="GL153" s="59"/>
      <c r="GM153" s="59"/>
      <c r="GN153" s="59"/>
      <c r="GO153" s="59"/>
      <c r="GP153" s="59"/>
      <c r="GQ153" s="59"/>
      <c r="GR153" s="59"/>
      <c r="GS153" s="59"/>
      <c r="GT153" s="59"/>
      <c r="GU153" s="59"/>
      <c r="GV153" s="59"/>
      <c r="GW153" s="59"/>
      <c r="GX153" s="59"/>
      <c r="GY153" s="59"/>
      <c r="GZ153" s="59"/>
      <c r="HA153" s="59"/>
      <c r="HB153" s="59"/>
      <c r="HC153" s="59"/>
      <c r="HD153" s="59"/>
      <c r="HE153" s="59"/>
      <c r="HF153" s="59"/>
      <c r="HG153" s="59"/>
      <c r="HH153" s="59"/>
      <c r="HI153" s="59"/>
      <c r="HJ153" s="59"/>
      <c r="HK153" s="59"/>
      <c r="HL153" s="59"/>
      <c r="HM153" s="59"/>
      <c r="HN153" s="59"/>
      <c r="HO153" s="59"/>
      <c r="HP153" s="59"/>
      <c r="HQ153" s="59"/>
      <c r="HR153" s="59"/>
      <c r="HS153" s="59"/>
      <c r="HT153" s="59"/>
      <c r="HU153" s="59"/>
      <c r="HV153" s="59"/>
      <c r="HW153" s="59"/>
      <c r="HX153" s="59"/>
      <c r="HY153" s="59"/>
      <c r="HZ153" s="59"/>
      <c r="IA153" s="59"/>
      <c r="IB153" s="59"/>
      <c r="IC153" s="59"/>
      <c r="ID153" s="59"/>
      <c r="IE153" s="59"/>
      <c r="IF153" s="59"/>
      <c r="IG153" s="59"/>
      <c r="IH153" s="59"/>
      <c r="II153" s="59"/>
      <c r="IJ153" s="59"/>
      <c r="IK153" s="59"/>
    </row>
    <row r="154" spans="1:245">
      <c r="A154" s="319" t="s">
        <v>634</v>
      </c>
      <c r="B154" s="320" t="s">
        <v>633</v>
      </c>
      <c r="C154" s="26" t="s">
        <v>697</v>
      </c>
      <c r="D154" s="621">
        <f>VLOOKUP(B154,'[1]ICR Data'!$A:$E,5,FALSE)</f>
        <v>3.4000000000000002E-3</v>
      </c>
      <c r="E154" s="622">
        <v>0</v>
      </c>
      <c r="F154" s="622">
        <v>0</v>
      </c>
      <c r="G154" s="622">
        <v>0</v>
      </c>
      <c r="H154" s="622">
        <v>0</v>
      </c>
      <c r="I154" s="622">
        <v>0</v>
      </c>
      <c r="J154" s="622">
        <v>0</v>
      </c>
      <c r="K154" s="622">
        <v>0.95</v>
      </c>
      <c r="L154" s="622">
        <v>1</v>
      </c>
      <c r="M154" s="622">
        <v>0</v>
      </c>
      <c r="N154" s="622">
        <v>0</v>
      </c>
      <c r="O154" s="622">
        <v>0</v>
      </c>
      <c r="P154" s="622">
        <v>0.05</v>
      </c>
      <c r="Q154" s="622">
        <v>0</v>
      </c>
      <c r="R154" s="622">
        <v>0</v>
      </c>
      <c r="S154" s="621">
        <f>VLOOKUP(B154,'[1]BuySell Data'!$A:$E,5,FALSE)</f>
        <v>1.6000000000000001E-3</v>
      </c>
      <c r="T154" s="47" t="s">
        <v>962</v>
      </c>
    </row>
    <row r="155" spans="1:245" s="59" customFormat="1">
      <c r="A155" s="148" t="s">
        <v>36</v>
      </c>
      <c r="B155" s="132" t="s">
        <v>37</v>
      </c>
      <c r="C155" s="26" t="s">
        <v>697</v>
      </c>
      <c r="D155" s="621">
        <f>VLOOKUP(B155,'[1]ICR Data'!$A:$E,5,FALSE)</f>
        <v>8.5000000000000006E-3</v>
      </c>
      <c r="E155" s="111">
        <v>0</v>
      </c>
      <c r="F155" s="111">
        <v>0.1</v>
      </c>
      <c r="G155" s="111">
        <v>0</v>
      </c>
      <c r="H155" s="111">
        <v>0</v>
      </c>
      <c r="I155" s="111">
        <v>0</v>
      </c>
      <c r="J155" s="111">
        <v>0</v>
      </c>
      <c r="K155" s="111">
        <v>0.9</v>
      </c>
      <c r="L155" s="111">
        <v>1</v>
      </c>
      <c r="M155" s="111">
        <v>0</v>
      </c>
      <c r="N155" s="111">
        <v>0</v>
      </c>
      <c r="O155" s="111">
        <v>0</v>
      </c>
      <c r="P155" s="111">
        <v>0</v>
      </c>
      <c r="Q155" s="111">
        <v>0</v>
      </c>
      <c r="R155" s="111">
        <v>0</v>
      </c>
      <c r="S155" s="621">
        <f>VLOOKUP(B155,'[1]BuySell Data'!$A:$E,5,FALSE)</f>
        <v>2E-3</v>
      </c>
      <c r="T155" s="47" t="s">
        <v>977</v>
      </c>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c r="BS155" s="54"/>
      <c r="BT155" s="54"/>
      <c r="BU155" s="54"/>
      <c r="BV155" s="54"/>
      <c r="BW155" s="54"/>
      <c r="BX155" s="54"/>
      <c r="BY155" s="54"/>
      <c r="BZ155" s="54"/>
      <c r="CA155" s="54"/>
      <c r="CB155" s="54"/>
      <c r="CC155" s="54"/>
      <c r="CD155" s="54"/>
      <c r="CE155" s="54"/>
      <c r="CF155" s="54"/>
      <c r="CG155" s="54"/>
      <c r="CH155" s="54"/>
      <c r="CI155" s="54"/>
      <c r="CJ155" s="54"/>
      <c r="CK155" s="54"/>
      <c r="CL155" s="54"/>
      <c r="CM155" s="54"/>
      <c r="CN155" s="54"/>
      <c r="CO155" s="54"/>
      <c r="CP155" s="54"/>
      <c r="CQ155" s="54"/>
      <c r="CR155" s="54"/>
      <c r="CS155" s="54"/>
      <c r="CT155" s="54"/>
      <c r="CU155" s="54"/>
      <c r="CV155" s="54"/>
      <c r="CW155" s="54"/>
      <c r="CX155" s="54"/>
      <c r="CY155" s="54"/>
      <c r="CZ155" s="54"/>
      <c r="DA155" s="54"/>
      <c r="DB155" s="54"/>
      <c r="DC155" s="54"/>
      <c r="DD155" s="54"/>
      <c r="DE155" s="54"/>
      <c r="DF155" s="54"/>
      <c r="DG155" s="54"/>
      <c r="DH155" s="54"/>
      <c r="DI155" s="54"/>
      <c r="DJ155" s="54"/>
      <c r="DK155" s="54"/>
      <c r="DL155" s="54"/>
      <c r="DM155" s="54"/>
      <c r="DN155" s="54"/>
      <c r="DO155" s="54"/>
      <c r="DP155" s="54"/>
      <c r="DQ155" s="54"/>
      <c r="DR155" s="54"/>
      <c r="DS155" s="54"/>
      <c r="DT155" s="54"/>
      <c r="DU155" s="54"/>
      <c r="DV155" s="54"/>
      <c r="DW155" s="54"/>
      <c r="DX155" s="54"/>
      <c r="DY155" s="54"/>
      <c r="DZ155" s="54"/>
      <c r="EA155" s="54"/>
      <c r="EB155" s="54"/>
      <c r="EC155" s="54"/>
      <c r="ED155" s="54"/>
      <c r="EE155" s="54"/>
      <c r="EF155" s="54"/>
      <c r="EG155" s="54"/>
      <c r="EH155" s="54"/>
      <c r="EI155" s="54"/>
      <c r="EJ155" s="54"/>
      <c r="EK155" s="54"/>
      <c r="EL155" s="54"/>
      <c r="EM155" s="54"/>
      <c r="EN155" s="54"/>
      <c r="EO155" s="54"/>
      <c r="EP155" s="54"/>
      <c r="EQ155" s="54"/>
      <c r="ER155" s="54"/>
      <c r="ES155" s="54"/>
      <c r="ET155" s="54"/>
      <c r="EU155" s="54"/>
      <c r="EV155" s="54"/>
      <c r="EW155" s="54"/>
      <c r="EX155" s="54"/>
      <c r="EY155" s="54"/>
      <c r="EZ155" s="54"/>
      <c r="FA155" s="54"/>
      <c r="FB155" s="54"/>
      <c r="FC155" s="54"/>
      <c r="FD155" s="54"/>
      <c r="FE155" s="54"/>
      <c r="FF155" s="54"/>
      <c r="FG155" s="54"/>
      <c r="FH155" s="54"/>
      <c r="FI155" s="54"/>
      <c r="FJ155" s="54"/>
      <c r="FK155" s="54"/>
      <c r="FL155" s="54"/>
      <c r="FM155" s="54"/>
      <c r="FN155" s="54"/>
      <c r="FO155" s="54"/>
      <c r="FP155" s="54"/>
      <c r="FQ155" s="54"/>
      <c r="FR155" s="54"/>
      <c r="FS155" s="54"/>
      <c r="FT155" s="54"/>
      <c r="FU155" s="54"/>
      <c r="FV155" s="54"/>
      <c r="FW155" s="54"/>
      <c r="FX155" s="54"/>
      <c r="FY155" s="54"/>
      <c r="FZ155" s="54"/>
      <c r="GA155" s="54"/>
      <c r="GB155" s="54"/>
      <c r="GC155" s="54"/>
      <c r="GD155" s="54"/>
      <c r="GE155" s="54"/>
      <c r="GF155" s="54"/>
      <c r="GG155" s="54"/>
      <c r="GH155" s="54"/>
      <c r="GI155" s="54"/>
      <c r="GJ155" s="54"/>
      <c r="GK155" s="54"/>
      <c r="GL155" s="54"/>
      <c r="GM155" s="54"/>
      <c r="GN155" s="54"/>
      <c r="GO155" s="54"/>
      <c r="GP155" s="54"/>
      <c r="GQ155" s="54"/>
      <c r="GR155" s="54"/>
      <c r="GS155" s="54"/>
      <c r="GT155" s="54"/>
      <c r="GU155" s="54"/>
      <c r="GV155" s="54"/>
      <c r="GW155" s="54"/>
      <c r="GX155" s="54"/>
      <c r="GY155" s="54"/>
      <c r="GZ155" s="54"/>
      <c r="HA155" s="54"/>
      <c r="HB155" s="54"/>
      <c r="HC155" s="54"/>
      <c r="HD155" s="54"/>
      <c r="HE155" s="54"/>
      <c r="HF155" s="54"/>
      <c r="HG155" s="54"/>
      <c r="HH155" s="54"/>
      <c r="HI155" s="54"/>
      <c r="HJ155" s="54"/>
      <c r="HK155" s="54"/>
      <c r="HL155" s="54"/>
      <c r="HM155" s="54"/>
      <c r="HN155" s="54"/>
      <c r="HO155" s="54"/>
      <c r="HP155" s="54"/>
      <c r="HQ155" s="54"/>
      <c r="HR155" s="54"/>
      <c r="HS155" s="54"/>
      <c r="HT155" s="54"/>
      <c r="HU155" s="54"/>
      <c r="HV155" s="54"/>
      <c r="HW155" s="54"/>
      <c r="HX155" s="54"/>
      <c r="HY155" s="54"/>
      <c r="HZ155" s="54"/>
      <c r="IA155" s="54"/>
      <c r="IB155" s="54"/>
      <c r="IC155" s="54"/>
      <c r="ID155" s="54"/>
      <c r="IE155" s="54"/>
      <c r="IF155" s="54"/>
      <c r="IG155" s="54"/>
      <c r="IH155" s="54"/>
      <c r="II155" s="54"/>
      <c r="IJ155" s="54"/>
      <c r="IK155" s="54"/>
    </row>
    <row r="156" spans="1:245" s="59" customFormat="1">
      <c r="A156" s="148" t="s">
        <v>1318</v>
      </c>
      <c r="B156" s="132" t="s">
        <v>1293</v>
      </c>
      <c r="C156" s="132" t="s">
        <v>697</v>
      </c>
      <c r="D156" s="625">
        <f>VLOOKUP(B156,'[1]ICR Data'!$A:$E,5,FALSE)</f>
        <v>8.5000000000000006E-3</v>
      </c>
      <c r="E156" s="669">
        <v>0</v>
      </c>
      <c r="F156" s="669">
        <v>0.1</v>
      </c>
      <c r="G156" s="669">
        <v>0</v>
      </c>
      <c r="H156" s="669">
        <v>0</v>
      </c>
      <c r="I156" s="669">
        <v>0</v>
      </c>
      <c r="J156" s="669">
        <v>0</v>
      </c>
      <c r="K156" s="669">
        <v>0.9</v>
      </c>
      <c r="L156" s="669">
        <v>1</v>
      </c>
      <c r="M156" s="669">
        <v>0</v>
      </c>
      <c r="N156" s="669">
        <v>0</v>
      </c>
      <c r="O156" s="669">
        <v>0</v>
      </c>
      <c r="P156" s="669">
        <v>0</v>
      </c>
      <c r="Q156" s="669">
        <v>0</v>
      </c>
      <c r="R156" s="669">
        <v>0</v>
      </c>
      <c r="S156" s="621">
        <f>VLOOKUP(B156,'[1]BuySell Data'!$A:$E,5,FALSE)</f>
        <v>4.0000000000000001E-3</v>
      </c>
      <c r="T156" s="166" t="s">
        <v>977</v>
      </c>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c r="BS156" s="54"/>
      <c r="BT156" s="54"/>
      <c r="BU156" s="54"/>
      <c r="BV156" s="54"/>
      <c r="BW156" s="54"/>
      <c r="BX156" s="54"/>
      <c r="BY156" s="54"/>
      <c r="BZ156" s="54"/>
      <c r="CA156" s="54"/>
      <c r="CB156" s="54"/>
      <c r="CC156" s="54"/>
      <c r="CD156" s="54"/>
      <c r="CE156" s="54"/>
      <c r="CF156" s="54"/>
      <c r="CG156" s="54"/>
      <c r="CH156" s="54"/>
      <c r="CI156" s="54"/>
      <c r="CJ156" s="54"/>
      <c r="CK156" s="54"/>
      <c r="CL156" s="54"/>
      <c r="CM156" s="54"/>
      <c r="CN156" s="54"/>
      <c r="CO156" s="54"/>
      <c r="CP156" s="54"/>
      <c r="CQ156" s="54"/>
      <c r="CR156" s="54"/>
      <c r="CS156" s="54"/>
      <c r="CT156" s="54"/>
      <c r="CU156" s="54"/>
      <c r="CV156" s="54"/>
      <c r="CW156" s="54"/>
      <c r="CX156" s="54"/>
      <c r="CY156" s="54"/>
      <c r="CZ156" s="54"/>
      <c r="DA156" s="54"/>
      <c r="DB156" s="54"/>
      <c r="DC156" s="54"/>
      <c r="DD156" s="54"/>
      <c r="DE156" s="54"/>
      <c r="DF156" s="54"/>
      <c r="DG156" s="54"/>
      <c r="DH156" s="54"/>
      <c r="DI156" s="54"/>
      <c r="DJ156" s="54"/>
      <c r="DK156" s="54"/>
      <c r="DL156" s="54"/>
      <c r="DM156" s="54"/>
      <c r="DN156" s="54"/>
      <c r="DO156" s="54"/>
      <c r="DP156" s="54"/>
      <c r="DQ156" s="54"/>
      <c r="DR156" s="54"/>
      <c r="DS156" s="54"/>
      <c r="DT156" s="54"/>
      <c r="DU156" s="54"/>
      <c r="DV156" s="54"/>
      <c r="DW156" s="54"/>
      <c r="DX156" s="54"/>
      <c r="DY156" s="54"/>
      <c r="DZ156" s="54"/>
      <c r="EA156" s="54"/>
      <c r="EB156" s="54"/>
      <c r="EC156" s="54"/>
      <c r="ED156" s="54"/>
      <c r="EE156" s="54"/>
      <c r="EF156" s="54"/>
      <c r="EG156" s="54"/>
      <c r="EH156" s="54"/>
      <c r="EI156" s="54"/>
      <c r="EJ156" s="54"/>
      <c r="EK156" s="54"/>
      <c r="EL156" s="54"/>
      <c r="EM156" s="54"/>
      <c r="EN156" s="54"/>
      <c r="EO156" s="54"/>
      <c r="EP156" s="54"/>
      <c r="EQ156" s="54"/>
      <c r="ER156" s="54"/>
      <c r="ES156" s="54"/>
      <c r="ET156" s="54"/>
      <c r="EU156" s="54"/>
      <c r="EV156" s="54"/>
      <c r="EW156" s="54"/>
      <c r="EX156" s="54"/>
      <c r="EY156" s="54"/>
      <c r="EZ156" s="54"/>
      <c r="FA156" s="54"/>
      <c r="FB156" s="54"/>
      <c r="FC156" s="54"/>
      <c r="FD156" s="54"/>
      <c r="FE156" s="54"/>
      <c r="FF156" s="54"/>
      <c r="FG156" s="54"/>
      <c r="FH156" s="54"/>
      <c r="FI156" s="54"/>
      <c r="FJ156" s="54"/>
      <c r="FK156" s="54"/>
      <c r="FL156" s="54"/>
      <c r="FM156" s="54"/>
      <c r="FN156" s="54"/>
      <c r="FO156" s="54"/>
      <c r="FP156" s="54"/>
      <c r="FQ156" s="54"/>
      <c r="FR156" s="54"/>
      <c r="FS156" s="54"/>
      <c r="FT156" s="54"/>
      <c r="FU156" s="54"/>
      <c r="FV156" s="54"/>
      <c r="FW156" s="54"/>
      <c r="FX156" s="54"/>
      <c r="FY156" s="54"/>
      <c r="FZ156" s="54"/>
      <c r="GA156" s="54"/>
      <c r="GB156" s="54"/>
      <c r="GC156" s="54"/>
      <c r="GD156" s="54"/>
      <c r="GE156" s="54"/>
      <c r="GF156" s="54"/>
      <c r="GG156" s="54"/>
      <c r="GH156" s="54"/>
      <c r="GI156" s="54"/>
      <c r="GJ156" s="54"/>
      <c r="GK156" s="54"/>
      <c r="GL156" s="54"/>
      <c r="GM156" s="54"/>
      <c r="GN156" s="54"/>
      <c r="GO156" s="54"/>
      <c r="GP156" s="54"/>
      <c r="GQ156" s="54"/>
      <c r="GR156" s="54"/>
      <c r="GS156" s="54"/>
      <c r="GT156" s="54"/>
      <c r="GU156" s="54"/>
      <c r="GV156" s="54"/>
      <c r="GW156" s="54"/>
      <c r="GX156" s="54"/>
      <c r="GY156" s="54"/>
      <c r="GZ156" s="54"/>
      <c r="HA156" s="54"/>
      <c r="HB156" s="54"/>
      <c r="HC156" s="54"/>
      <c r="HD156" s="54"/>
      <c r="HE156" s="54"/>
      <c r="HF156" s="54"/>
      <c r="HG156" s="54"/>
      <c r="HH156" s="54"/>
      <c r="HI156" s="54"/>
      <c r="HJ156" s="54"/>
      <c r="HK156" s="54"/>
      <c r="HL156" s="54"/>
      <c r="HM156" s="54"/>
      <c r="HN156" s="54"/>
      <c r="HO156" s="54"/>
      <c r="HP156" s="54"/>
      <c r="HQ156" s="54"/>
      <c r="HR156" s="54"/>
      <c r="HS156" s="54"/>
      <c r="HT156" s="54"/>
      <c r="HU156" s="54"/>
      <c r="HV156" s="54"/>
      <c r="HW156" s="54"/>
      <c r="HX156" s="54"/>
      <c r="HY156" s="54"/>
      <c r="HZ156" s="54"/>
      <c r="IA156" s="54"/>
      <c r="IB156" s="54"/>
      <c r="IC156" s="54"/>
      <c r="ID156" s="54"/>
      <c r="IE156" s="54"/>
      <c r="IF156" s="54"/>
      <c r="IG156" s="54"/>
      <c r="IH156" s="54"/>
      <c r="II156" s="54"/>
      <c r="IJ156" s="54"/>
      <c r="IK156" s="54"/>
    </row>
    <row r="157" spans="1:245">
      <c r="A157" s="133" t="s">
        <v>819</v>
      </c>
      <c r="B157" s="132" t="s">
        <v>211</v>
      </c>
      <c r="C157" s="26" t="s">
        <v>697</v>
      </c>
      <c r="D157" s="621">
        <f>VLOOKUP(B157,'[1]ICR Data'!$A:$E,5,FALSE)</f>
        <v>1.17E-2</v>
      </c>
      <c r="E157" s="111">
        <v>0</v>
      </c>
      <c r="F157" s="111">
        <v>0.15</v>
      </c>
      <c r="G157" s="111">
        <v>0</v>
      </c>
      <c r="H157" s="111">
        <v>0</v>
      </c>
      <c r="I157" s="111">
        <v>0</v>
      </c>
      <c r="J157" s="111">
        <v>0</v>
      </c>
      <c r="K157" s="111">
        <v>0.85</v>
      </c>
      <c r="L157" s="111">
        <v>1</v>
      </c>
      <c r="M157" s="111">
        <v>0</v>
      </c>
      <c r="N157" s="111">
        <v>0</v>
      </c>
      <c r="O157" s="111">
        <v>0</v>
      </c>
      <c r="P157" s="111">
        <v>0</v>
      </c>
      <c r="Q157" s="111">
        <v>0</v>
      </c>
      <c r="R157" s="111">
        <v>0</v>
      </c>
      <c r="S157" s="621">
        <f>VLOOKUP(B157,'[1]BuySell Data'!$A:$E,5,FALSE)</f>
        <v>4.0000000000000001E-3</v>
      </c>
      <c r="T157" s="47" t="s">
        <v>978</v>
      </c>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c r="AV157" s="59"/>
      <c r="AW157" s="59"/>
      <c r="AX157" s="59"/>
      <c r="AY157" s="59"/>
      <c r="AZ157" s="59"/>
      <c r="BA157" s="59"/>
      <c r="BB157" s="59"/>
      <c r="BC157" s="59"/>
      <c r="BD157" s="59"/>
      <c r="BE157" s="59"/>
      <c r="BF157" s="59"/>
      <c r="BG157" s="59"/>
      <c r="BH157" s="59"/>
      <c r="BI157" s="59"/>
      <c r="BJ157" s="59"/>
      <c r="BK157" s="59"/>
      <c r="BL157" s="59"/>
      <c r="BM157" s="59"/>
      <c r="BN157" s="59"/>
      <c r="BO157" s="59"/>
      <c r="BP157" s="59"/>
      <c r="BQ157" s="59"/>
      <c r="BR157" s="59"/>
      <c r="BS157" s="59"/>
      <c r="BT157" s="59"/>
      <c r="BU157" s="59"/>
      <c r="BV157" s="59"/>
      <c r="BW157" s="59"/>
      <c r="BX157" s="59"/>
      <c r="BY157" s="59"/>
      <c r="BZ157" s="59"/>
      <c r="CA157" s="59"/>
      <c r="CB157" s="59"/>
      <c r="CC157" s="59"/>
      <c r="CD157" s="59"/>
      <c r="CE157" s="59"/>
      <c r="CF157" s="59"/>
      <c r="CG157" s="59"/>
      <c r="CH157" s="59"/>
      <c r="CI157" s="59"/>
      <c r="CJ157" s="59"/>
      <c r="CK157" s="59"/>
      <c r="CL157" s="59"/>
      <c r="CM157" s="59"/>
      <c r="CN157" s="59"/>
      <c r="CO157" s="59"/>
      <c r="CP157" s="59"/>
      <c r="CQ157" s="59"/>
      <c r="CR157" s="59"/>
      <c r="CS157" s="59"/>
      <c r="CT157" s="59"/>
      <c r="CU157" s="59"/>
      <c r="CV157" s="59"/>
      <c r="CW157" s="59"/>
      <c r="CX157" s="59"/>
      <c r="CY157" s="59"/>
      <c r="CZ157" s="59"/>
      <c r="DA157" s="59"/>
      <c r="DB157" s="59"/>
      <c r="DC157" s="59"/>
      <c r="DD157" s="59"/>
      <c r="DE157" s="59"/>
      <c r="DF157" s="59"/>
      <c r="DG157" s="59"/>
      <c r="DH157" s="59"/>
      <c r="DI157" s="59"/>
      <c r="DJ157" s="59"/>
      <c r="DK157" s="59"/>
      <c r="DL157" s="59"/>
      <c r="DM157" s="59"/>
      <c r="DN157" s="59"/>
      <c r="DO157" s="59"/>
      <c r="DP157" s="59"/>
      <c r="DQ157" s="59"/>
      <c r="DR157" s="59"/>
      <c r="DS157" s="59"/>
      <c r="DT157" s="59"/>
      <c r="DU157" s="59"/>
      <c r="DV157" s="59"/>
      <c r="DW157" s="59"/>
      <c r="DX157" s="59"/>
      <c r="DY157" s="59"/>
      <c r="DZ157" s="59"/>
      <c r="EA157" s="59"/>
      <c r="EB157" s="59"/>
      <c r="EC157" s="59"/>
      <c r="ED157" s="59"/>
      <c r="EE157" s="59"/>
      <c r="EF157" s="59"/>
      <c r="EG157" s="59"/>
      <c r="EH157" s="59"/>
      <c r="EI157" s="59"/>
      <c r="EJ157" s="59"/>
      <c r="EK157" s="59"/>
      <c r="EL157" s="59"/>
      <c r="EM157" s="59"/>
      <c r="EN157" s="59"/>
      <c r="EO157" s="59"/>
      <c r="EP157" s="59"/>
      <c r="EQ157" s="59"/>
      <c r="ER157" s="59"/>
      <c r="ES157" s="59"/>
      <c r="ET157" s="59"/>
      <c r="EU157" s="59"/>
      <c r="EV157" s="59"/>
      <c r="EW157" s="59"/>
      <c r="EX157" s="59"/>
      <c r="EY157" s="59"/>
      <c r="EZ157" s="59"/>
      <c r="FA157" s="59"/>
      <c r="FB157" s="59"/>
      <c r="FC157" s="59"/>
      <c r="FD157" s="59"/>
      <c r="FE157" s="59"/>
      <c r="FF157" s="59"/>
      <c r="FG157" s="59"/>
      <c r="FH157" s="59"/>
      <c r="FI157" s="59"/>
      <c r="FJ157" s="59"/>
      <c r="FK157" s="59"/>
      <c r="FL157" s="59"/>
      <c r="FM157" s="59"/>
      <c r="FN157" s="59"/>
      <c r="FO157" s="59"/>
      <c r="FP157" s="59"/>
      <c r="FQ157" s="59"/>
      <c r="FR157" s="59"/>
      <c r="FS157" s="59"/>
      <c r="FT157" s="59"/>
      <c r="FU157" s="59"/>
      <c r="FV157" s="59"/>
      <c r="FW157" s="59"/>
      <c r="FX157" s="59"/>
      <c r="FY157" s="59"/>
      <c r="FZ157" s="59"/>
      <c r="GA157" s="59"/>
      <c r="GB157" s="59"/>
      <c r="GC157" s="59"/>
      <c r="GD157" s="59"/>
      <c r="GE157" s="59"/>
      <c r="GF157" s="59"/>
      <c r="GG157" s="59"/>
      <c r="GH157" s="59"/>
      <c r="GI157" s="59"/>
      <c r="GJ157" s="59"/>
      <c r="GK157" s="59"/>
      <c r="GL157" s="59"/>
      <c r="GM157" s="59"/>
      <c r="GN157" s="59"/>
      <c r="GO157" s="59"/>
      <c r="GP157" s="59"/>
      <c r="GQ157" s="59"/>
      <c r="GR157" s="59"/>
      <c r="GS157" s="59"/>
      <c r="GT157" s="59"/>
      <c r="GU157" s="59"/>
      <c r="GV157" s="59"/>
      <c r="GW157" s="59"/>
      <c r="GX157" s="59"/>
      <c r="GY157" s="59"/>
      <c r="GZ157" s="59"/>
      <c r="HA157" s="59"/>
      <c r="HB157" s="59"/>
      <c r="HC157" s="59"/>
      <c r="HD157" s="59"/>
      <c r="HE157" s="59"/>
      <c r="HF157" s="59"/>
      <c r="HG157" s="59"/>
      <c r="HH157" s="59"/>
      <c r="HI157" s="59"/>
      <c r="HJ157" s="59"/>
      <c r="HK157" s="59"/>
      <c r="HL157" s="59"/>
      <c r="HM157" s="59"/>
      <c r="HN157" s="59"/>
      <c r="HO157" s="59"/>
      <c r="HP157" s="59"/>
      <c r="HQ157" s="59"/>
      <c r="HR157" s="59"/>
      <c r="HS157" s="59"/>
      <c r="HT157" s="59"/>
      <c r="HU157" s="59"/>
      <c r="HV157" s="59"/>
      <c r="HW157" s="59"/>
      <c r="HX157" s="59"/>
      <c r="HY157" s="59"/>
      <c r="HZ157" s="59"/>
      <c r="IA157" s="59"/>
      <c r="IB157" s="59"/>
      <c r="IC157" s="59"/>
      <c r="ID157" s="59"/>
      <c r="IE157" s="59"/>
      <c r="IF157" s="59"/>
      <c r="IG157" s="59"/>
      <c r="IH157" s="59"/>
      <c r="II157" s="59"/>
      <c r="IJ157" s="59"/>
      <c r="IK157" s="59"/>
    </row>
    <row r="158" spans="1:245">
      <c r="A158" s="133" t="s">
        <v>88</v>
      </c>
      <c r="B158" s="132" t="s">
        <v>89</v>
      </c>
      <c r="C158" s="26" t="s">
        <v>697</v>
      </c>
      <c r="D158" s="621">
        <f>VLOOKUP(B158,'[1]ICR Data'!$A:$E,5,FALSE)</f>
        <v>9.4999999999999998E-3</v>
      </c>
      <c r="E158" s="111">
        <v>0</v>
      </c>
      <c r="F158" s="111">
        <v>0.2</v>
      </c>
      <c r="G158" s="111">
        <v>0</v>
      </c>
      <c r="H158" s="111">
        <v>0</v>
      </c>
      <c r="I158" s="111">
        <v>0</v>
      </c>
      <c r="J158" s="111">
        <v>0</v>
      </c>
      <c r="K158" s="111">
        <v>0.8</v>
      </c>
      <c r="L158" s="111">
        <v>1</v>
      </c>
      <c r="M158" s="111">
        <v>0</v>
      </c>
      <c r="N158" s="111">
        <v>0</v>
      </c>
      <c r="O158" s="111">
        <v>0</v>
      </c>
      <c r="P158" s="111">
        <v>0</v>
      </c>
      <c r="Q158" s="111">
        <v>0</v>
      </c>
      <c r="R158" s="111">
        <v>0</v>
      </c>
      <c r="S158" s="621">
        <f>VLOOKUP(B158,'[1]BuySell Data'!$A:$E,5,FALSE)</f>
        <v>6.0000000000000001E-3</v>
      </c>
      <c r="T158" s="47" t="s">
        <v>979</v>
      </c>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c r="AV158" s="59"/>
      <c r="AW158" s="59"/>
      <c r="AX158" s="59"/>
      <c r="AY158" s="59"/>
      <c r="AZ158" s="59"/>
      <c r="BA158" s="59"/>
      <c r="BB158" s="59"/>
      <c r="BC158" s="59"/>
      <c r="BD158" s="59"/>
      <c r="BE158" s="59"/>
      <c r="BF158" s="59"/>
      <c r="BG158" s="59"/>
      <c r="BH158" s="59"/>
      <c r="BI158" s="59"/>
      <c r="BJ158" s="59"/>
      <c r="BK158" s="59"/>
      <c r="BL158" s="59"/>
      <c r="BM158" s="59"/>
      <c r="BN158" s="59"/>
      <c r="BO158" s="59"/>
      <c r="BP158" s="59"/>
      <c r="BQ158" s="59"/>
      <c r="BR158" s="59"/>
      <c r="BS158" s="59"/>
      <c r="BT158" s="59"/>
      <c r="BU158" s="59"/>
      <c r="BV158" s="59"/>
      <c r="BW158" s="59"/>
      <c r="BX158" s="59"/>
      <c r="BY158" s="59"/>
      <c r="BZ158" s="59"/>
      <c r="CA158" s="59"/>
      <c r="CB158" s="59"/>
      <c r="CC158" s="59"/>
      <c r="CD158" s="59"/>
      <c r="CE158" s="59"/>
      <c r="CF158" s="59"/>
      <c r="CG158" s="59"/>
      <c r="CH158" s="59"/>
      <c r="CI158" s="59"/>
      <c r="CJ158" s="59"/>
      <c r="CK158" s="59"/>
      <c r="CL158" s="59"/>
      <c r="CM158" s="59"/>
      <c r="CN158" s="59"/>
      <c r="CO158" s="59"/>
      <c r="CP158" s="59"/>
      <c r="CQ158" s="59"/>
      <c r="CR158" s="59"/>
      <c r="CS158" s="59"/>
      <c r="CT158" s="59"/>
      <c r="CU158" s="59"/>
      <c r="CV158" s="59"/>
      <c r="CW158" s="59"/>
      <c r="CX158" s="59"/>
      <c r="CY158" s="59"/>
      <c r="CZ158" s="59"/>
      <c r="DA158" s="59"/>
      <c r="DB158" s="59"/>
      <c r="DC158" s="59"/>
      <c r="DD158" s="59"/>
      <c r="DE158" s="59"/>
      <c r="DF158" s="59"/>
      <c r="DG158" s="59"/>
      <c r="DH158" s="59"/>
      <c r="DI158" s="59"/>
      <c r="DJ158" s="59"/>
      <c r="DK158" s="59"/>
      <c r="DL158" s="59"/>
      <c r="DM158" s="59"/>
      <c r="DN158" s="59"/>
      <c r="DO158" s="59"/>
      <c r="DP158" s="59"/>
      <c r="DQ158" s="59"/>
      <c r="DR158" s="59"/>
      <c r="DS158" s="59"/>
      <c r="DT158" s="59"/>
      <c r="DU158" s="59"/>
      <c r="DV158" s="59"/>
      <c r="DW158" s="59"/>
      <c r="DX158" s="59"/>
      <c r="DY158" s="59"/>
      <c r="DZ158" s="59"/>
      <c r="EA158" s="59"/>
      <c r="EB158" s="59"/>
      <c r="EC158" s="59"/>
      <c r="ED158" s="59"/>
      <c r="EE158" s="59"/>
      <c r="EF158" s="59"/>
      <c r="EG158" s="59"/>
      <c r="EH158" s="59"/>
      <c r="EI158" s="59"/>
      <c r="EJ158" s="59"/>
      <c r="EK158" s="59"/>
      <c r="EL158" s="59"/>
      <c r="EM158" s="59"/>
      <c r="EN158" s="59"/>
      <c r="EO158" s="59"/>
      <c r="EP158" s="59"/>
      <c r="EQ158" s="59"/>
      <c r="ER158" s="59"/>
      <c r="ES158" s="59"/>
      <c r="ET158" s="59"/>
      <c r="EU158" s="59"/>
      <c r="EV158" s="59"/>
      <c r="EW158" s="59"/>
      <c r="EX158" s="59"/>
      <c r="EY158" s="59"/>
      <c r="EZ158" s="59"/>
      <c r="FA158" s="59"/>
      <c r="FB158" s="59"/>
      <c r="FC158" s="59"/>
      <c r="FD158" s="59"/>
      <c r="FE158" s="59"/>
      <c r="FF158" s="59"/>
      <c r="FG158" s="59"/>
      <c r="FH158" s="59"/>
      <c r="FI158" s="59"/>
      <c r="FJ158" s="59"/>
      <c r="FK158" s="59"/>
      <c r="FL158" s="59"/>
      <c r="FM158" s="59"/>
      <c r="FN158" s="59"/>
      <c r="FO158" s="59"/>
      <c r="FP158" s="59"/>
      <c r="FQ158" s="59"/>
      <c r="FR158" s="59"/>
      <c r="FS158" s="59"/>
      <c r="FT158" s="59"/>
      <c r="FU158" s="59"/>
      <c r="FV158" s="59"/>
      <c r="FW158" s="59"/>
      <c r="FX158" s="59"/>
      <c r="FY158" s="59"/>
      <c r="FZ158" s="59"/>
      <c r="GA158" s="59"/>
      <c r="GB158" s="59"/>
      <c r="GC158" s="59"/>
      <c r="GD158" s="59"/>
      <c r="GE158" s="59"/>
      <c r="GF158" s="59"/>
      <c r="GG158" s="59"/>
      <c r="GH158" s="59"/>
      <c r="GI158" s="59"/>
      <c r="GJ158" s="59"/>
      <c r="GK158" s="59"/>
      <c r="GL158" s="59"/>
      <c r="GM158" s="59"/>
      <c r="GN158" s="59"/>
      <c r="GO158" s="59"/>
      <c r="GP158" s="59"/>
      <c r="GQ158" s="59"/>
      <c r="GR158" s="59"/>
      <c r="GS158" s="59"/>
      <c r="GT158" s="59"/>
      <c r="GU158" s="59"/>
      <c r="GV158" s="59"/>
      <c r="GW158" s="59"/>
      <c r="GX158" s="59"/>
      <c r="GY158" s="59"/>
      <c r="GZ158" s="59"/>
      <c r="HA158" s="59"/>
      <c r="HB158" s="59"/>
      <c r="HC158" s="59"/>
      <c r="HD158" s="59"/>
      <c r="HE158" s="59"/>
      <c r="HF158" s="59"/>
      <c r="HG158" s="59"/>
      <c r="HH158" s="59"/>
      <c r="HI158" s="59"/>
      <c r="HJ158" s="59"/>
      <c r="HK158" s="59"/>
      <c r="HL158" s="59"/>
      <c r="HM158" s="59"/>
      <c r="HN158" s="59"/>
      <c r="HO158" s="59"/>
      <c r="HP158" s="59"/>
      <c r="HQ158" s="59"/>
      <c r="HR158" s="59"/>
      <c r="HS158" s="59"/>
      <c r="HT158" s="59"/>
      <c r="HU158" s="59"/>
      <c r="HV158" s="59"/>
      <c r="HW158" s="59"/>
      <c r="HX158" s="59"/>
      <c r="HY158" s="59"/>
      <c r="HZ158" s="59"/>
      <c r="IA158" s="59"/>
      <c r="IB158" s="59"/>
      <c r="IC158" s="59"/>
      <c r="ID158" s="59"/>
      <c r="IE158" s="59"/>
      <c r="IF158" s="59"/>
      <c r="IG158" s="59"/>
      <c r="IH158" s="59"/>
      <c r="II158" s="59"/>
      <c r="IJ158" s="59"/>
      <c r="IK158" s="59"/>
    </row>
    <row r="159" spans="1:245" s="59" customFormat="1">
      <c r="A159" s="133" t="s">
        <v>577</v>
      </c>
      <c r="B159" s="302" t="s">
        <v>90</v>
      </c>
      <c r="C159" s="26" t="s">
        <v>697</v>
      </c>
      <c r="D159" s="621">
        <f>VLOOKUP(B159,'[1]ICR Data'!$A:$E,5,FALSE)</f>
        <v>9.8999999999999991E-3</v>
      </c>
      <c r="E159" s="111">
        <v>0</v>
      </c>
      <c r="F159" s="111">
        <v>0.2</v>
      </c>
      <c r="G159" s="111">
        <v>0</v>
      </c>
      <c r="H159" s="111">
        <v>0</v>
      </c>
      <c r="I159" s="111">
        <v>0</v>
      </c>
      <c r="J159" s="111">
        <v>0</v>
      </c>
      <c r="K159" s="111">
        <v>0.8</v>
      </c>
      <c r="L159" s="111">
        <v>1</v>
      </c>
      <c r="M159" s="111">
        <v>0</v>
      </c>
      <c r="N159" s="111">
        <v>0</v>
      </c>
      <c r="O159" s="111">
        <v>0</v>
      </c>
      <c r="P159" s="111">
        <v>0</v>
      </c>
      <c r="Q159" s="111">
        <v>0</v>
      </c>
      <c r="R159" s="111">
        <v>0</v>
      </c>
      <c r="S159" s="621">
        <f>VLOOKUP(B159,'[1]BuySell Data'!$A:$E,5,FALSE)</f>
        <v>5.0000000000000001E-3</v>
      </c>
      <c r="T159" s="47" t="s">
        <v>980</v>
      </c>
    </row>
    <row r="160" spans="1:245" s="59" customFormat="1">
      <c r="A160" s="150" t="s">
        <v>20</v>
      </c>
      <c r="B160" s="132" t="s">
        <v>13</v>
      </c>
      <c r="C160" s="26" t="s">
        <v>697</v>
      </c>
      <c r="D160" s="621">
        <f>VLOOKUP(B160,'[1]ICR Data'!$A:$E,5,FALSE)</f>
        <v>9.8999999999999991E-3</v>
      </c>
      <c r="E160" s="111">
        <v>0</v>
      </c>
      <c r="F160" s="111">
        <v>0.1</v>
      </c>
      <c r="G160" s="111">
        <v>0</v>
      </c>
      <c r="H160" s="111">
        <v>0</v>
      </c>
      <c r="I160" s="111">
        <v>0</v>
      </c>
      <c r="J160" s="111">
        <v>0</v>
      </c>
      <c r="K160" s="111">
        <v>0.9</v>
      </c>
      <c r="L160" s="111">
        <v>1</v>
      </c>
      <c r="M160" s="111">
        <v>0</v>
      </c>
      <c r="N160" s="111">
        <v>0</v>
      </c>
      <c r="O160" s="111">
        <v>0</v>
      </c>
      <c r="P160" s="111">
        <v>0</v>
      </c>
      <c r="Q160" s="111">
        <v>0</v>
      </c>
      <c r="R160" s="111">
        <v>0</v>
      </c>
      <c r="S160" s="621">
        <f>VLOOKUP(B160,'[1]BuySell Data'!$A:$E,5,FALSE)</f>
        <v>5.0000000000000001E-3</v>
      </c>
      <c r="T160" s="47" t="s">
        <v>980</v>
      </c>
    </row>
    <row r="161" spans="1:245" s="59" customFormat="1">
      <c r="A161" s="385" t="s">
        <v>1250</v>
      </c>
      <c r="B161" s="426" t="s">
        <v>1237</v>
      </c>
      <c r="C161" s="26" t="s">
        <v>697</v>
      </c>
      <c r="D161" s="621">
        <f>VLOOKUP(B161,'[1]ICR Data'!$A:$E,5,FALSE)</f>
        <v>1.0500000000000001E-2</v>
      </c>
      <c r="E161" s="111">
        <v>0</v>
      </c>
      <c r="F161" s="111">
        <v>0.1</v>
      </c>
      <c r="G161" s="111">
        <v>0</v>
      </c>
      <c r="H161" s="111">
        <v>0</v>
      </c>
      <c r="I161" s="111">
        <v>0</v>
      </c>
      <c r="J161" s="111">
        <v>0</v>
      </c>
      <c r="K161" s="111">
        <v>0.9</v>
      </c>
      <c r="L161" s="111">
        <v>1</v>
      </c>
      <c r="M161" s="111">
        <v>0</v>
      </c>
      <c r="N161" s="111">
        <v>0</v>
      </c>
      <c r="O161" s="111">
        <v>0</v>
      </c>
      <c r="P161" s="111">
        <v>0</v>
      </c>
      <c r="Q161" s="111">
        <v>0</v>
      </c>
      <c r="R161" s="111">
        <v>0</v>
      </c>
      <c r="S161" s="621">
        <f>VLOOKUP(B161,'[1]BuySell Data'!$A:$E,5,FALSE)</f>
        <v>4.0000000000000001E-3</v>
      </c>
      <c r="T161" s="47" t="s">
        <v>1271</v>
      </c>
    </row>
    <row r="162" spans="1:245" s="59" customFormat="1">
      <c r="A162" s="150" t="s">
        <v>925</v>
      </c>
      <c r="B162" s="132" t="s">
        <v>924</v>
      </c>
      <c r="C162" s="26" t="s">
        <v>697</v>
      </c>
      <c r="D162" s="621">
        <f>VLOOKUP(B162,'[1]ICR Data'!$A:$E,5,FALSE)</f>
        <v>6.9999999999999993E-3</v>
      </c>
      <c r="E162" s="111">
        <v>0</v>
      </c>
      <c r="F162" s="111">
        <v>0.05</v>
      </c>
      <c r="G162" s="111">
        <v>0</v>
      </c>
      <c r="H162" s="111">
        <v>0</v>
      </c>
      <c r="I162" s="111">
        <v>0</v>
      </c>
      <c r="J162" s="111">
        <v>0</v>
      </c>
      <c r="K162" s="111">
        <v>0.95</v>
      </c>
      <c r="L162" s="111">
        <v>1</v>
      </c>
      <c r="M162" s="111">
        <v>0</v>
      </c>
      <c r="N162" s="111">
        <v>0</v>
      </c>
      <c r="O162" s="111">
        <v>0</v>
      </c>
      <c r="P162" s="111">
        <v>0</v>
      </c>
      <c r="Q162" s="111">
        <v>0</v>
      </c>
      <c r="R162" s="111">
        <v>0</v>
      </c>
      <c r="S162" s="621">
        <f>VLOOKUP(B162,'[1]BuySell Data'!$A:$E,5,FALSE)</f>
        <v>4.0000000000000001E-3</v>
      </c>
      <c r="T162" s="47" t="s">
        <v>981</v>
      </c>
    </row>
    <row r="163" spans="1:245" s="59" customFormat="1">
      <c r="A163" s="150" t="s">
        <v>1323</v>
      </c>
      <c r="B163" s="132" t="s">
        <v>1296</v>
      </c>
      <c r="C163" s="132" t="s">
        <v>697</v>
      </c>
      <c r="D163" s="625">
        <f>VLOOKUP(B163,'[1]ICR Data'!$A:$E,5,FALSE)</f>
        <v>6.0000000000000001E-3</v>
      </c>
      <c r="E163" s="669">
        <v>0</v>
      </c>
      <c r="F163" s="669">
        <v>0.1</v>
      </c>
      <c r="G163" s="669">
        <v>0</v>
      </c>
      <c r="H163" s="669">
        <v>0</v>
      </c>
      <c r="I163" s="669">
        <v>0</v>
      </c>
      <c r="J163" s="669">
        <v>0</v>
      </c>
      <c r="K163" s="669">
        <v>0.9</v>
      </c>
      <c r="L163" s="669">
        <v>1</v>
      </c>
      <c r="M163" s="669">
        <v>0</v>
      </c>
      <c r="N163" s="669">
        <v>0</v>
      </c>
      <c r="O163" s="669">
        <v>0</v>
      </c>
      <c r="P163" s="669">
        <v>0</v>
      </c>
      <c r="Q163" s="669">
        <v>0</v>
      </c>
      <c r="R163" s="669">
        <v>0</v>
      </c>
      <c r="S163" s="621">
        <f>VLOOKUP(B163,'[1]BuySell Data'!$A:$E,5,FALSE)</f>
        <v>2.5999999999999999E-3</v>
      </c>
      <c r="T163" s="166" t="s">
        <v>959</v>
      </c>
    </row>
    <row r="164" spans="1:245" s="59" customFormat="1">
      <c r="A164" s="133" t="s">
        <v>670</v>
      </c>
      <c r="B164" s="302" t="s">
        <v>21</v>
      </c>
      <c r="C164" s="26" t="s">
        <v>697</v>
      </c>
      <c r="D164" s="621">
        <f>VLOOKUP(B164,'[1]ICR Data'!$A:$E,5,FALSE)</f>
        <v>8.5000000000000006E-3</v>
      </c>
      <c r="E164" s="111">
        <v>0</v>
      </c>
      <c r="F164" s="111">
        <v>0.1</v>
      </c>
      <c r="G164" s="111">
        <v>0</v>
      </c>
      <c r="H164" s="111">
        <v>0</v>
      </c>
      <c r="I164" s="111">
        <v>0</v>
      </c>
      <c r="J164" s="111">
        <v>0</v>
      </c>
      <c r="K164" s="111">
        <v>0.9</v>
      </c>
      <c r="L164" s="111">
        <v>1</v>
      </c>
      <c r="M164" s="111">
        <v>0</v>
      </c>
      <c r="N164" s="111">
        <v>0</v>
      </c>
      <c r="O164" s="111">
        <v>0</v>
      </c>
      <c r="P164" s="111">
        <v>0</v>
      </c>
      <c r="Q164" s="111">
        <v>0</v>
      </c>
      <c r="R164" s="111">
        <v>0</v>
      </c>
      <c r="S164" s="621">
        <f>VLOOKUP(B164,'[1]BuySell Data'!$A:$E,5,FALSE)</f>
        <v>4.0000000000000001E-3</v>
      </c>
      <c r="T164" s="47" t="s">
        <v>957</v>
      </c>
    </row>
    <row r="165" spans="1:245" s="59" customFormat="1">
      <c r="A165" s="148" t="s">
        <v>184</v>
      </c>
      <c r="B165" s="132" t="s">
        <v>132</v>
      </c>
      <c r="C165" s="26" t="s">
        <v>697</v>
      </c>
      <c r="D165" s="621">
        <f>VLOOKUP(B165,'[1]ICR Data'!$A:$E,5,FALSE)</f>
        <v>9.0000000000000011E-3</v>
      </c>
      <c r="E165" s="111">
        <v>0</v>
      </c>
      <c r="F165" s="111">
        <v>0.05</v>
      </c>
      <c r="G165" s="111">
        <v>0</v>
      </c>
      <c r="H165" s="111">
        <v>0</v>
      </c>
      <c r="I165" s="111">
        <v>0</v>
      </c>
      <c r="J165" s="111">
        <v>0</v>
      </c>
      <c r="K165" s="111">
        <v>0.95</v>
      </c>
      <c r="L165" s="111">
        <v>1</v>
      </c>
      <c r="M165" s="111">
        <v>0</v>
      </c>
      <c r="N165" s="111">
        <v>0</v>
      </c>
      <c r="O165" s="111">
        <v>0</v>
      </c>
      <c r="P165" s="111">
        <v>0.06</v>
      </c>
      <c r="Q165" s="111">
        <v>0</v>
      </c>
      <c r="R165" s="111">
        <v>0</v>
      </c>
      <c r="S165" s="621">
        <f>VLOOKUP(B165,'[1]BuySell Data'!$A:$E,5,FALSE)</f>
        <v>2.5999999999999999E-3</v>
      </c>
      <c r="T165" s="47" t="s">
        <v>982</v>
      </c>
    </row>
    <row r="166" spans="1:245" s="59" customFormat="1">
      <c r="A166" s="117" t="s">
        <v>798</v>
      </c>
      <c r="B166" s="132" t="s">
        <v>129</v>
      </c>
      <c r="C166" s="26" t="s">
        <v>697</v>
      </c>
      <c r="D166" s="621">
        <f>VLOOKUP(B166,'[1]ICR Data'!$A:$E,5,FALSE)</f>
        <v>7.9000000000000008E-3</v>
      </c>
      <c r="E166" s="111">
        <v>0</v>
      </c>
      <c r="F166" s="111">
        <v>0.2</v>
      </c>
      <c r="G166" s="111">
        <v>0</v>
      </c>
      <c r="H166" s="111">
        <v>0</v>
      </c>
      <c r="I166" s="111">
        <v>0</v>
      </c>
      <c r="J166" s="111">
        <v>0</v>
      </c>
      <c r="K166" s="111">
        <v>0.8</v>
      </c>
      <c r="L166" s="111">
        <v>1</v>
      </c>
      <c r="M166" s="111">
        <v>0</v>
      </c>
      <c r="N166" s="111">
        <v>0</v>
      </c>
      <c r="O166" s="111">
        <v>0</v>
      </c>
      <c r="P166" s="111">
        <v>0</v>
      </c>
      <c r="Q166" s="111">
        <v>0</v>
      </c>
      <c r="R166" s="111">
        <v>0</v>
      </c>
      <c r="S166" s="621">
        <f>VLOOKUP(B166,'[1]BuySell Data'!$A:$E,5,FALSE)</f>
        <v>4.4000000000000003E-3</v>
      </c>
      <c r="T166" s="47" t="s">
        <v>950</v>
      </c>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c r="BI166" s="54"/>
      <c r="BJ166" s="54"/>
      <c r="BK166" s="54"/>
      <c r="BL166" s="54"/>
      <c r="BM166" s="54"/>
      <c r="BN166" s="54"/>
      <c r="BO166" s="54"/>
      <c r="BP166" s="54"/>
      <c r="BQ166" s="54"/>
      <c r="BR166" s="54"/>
      <c r="BS166" s="54"/>
      <c r="BT166" s="54"/>
      <c r="BU166" s="54"/>
      <c r="BV166" s="54"/>
      <c r="BW166" s="54"/>
      <c r="BX166" s="54"/>
      <c r="BY166" s="54"/>
      <c r="BZ166" s="54"/>
      <c r="CA166" s="54"/>
      <c r="CB166" s="54"/>
      <c r="CC166" s="54"/>
      <c r="CD166" s="54"/>
      <c r="CE166" s="54"/>
      <c r="CF166" s="54"/>
      <c r="CG166" s="54"/>
      <c r="CH166" s="54"/>
      <c r="CI166" s="54"/>
      <c r="CJ166" s="54"/>
      <c r="CK166" s="54"/>
      <c r="CL166" s="54"/>
      <c r="CM166" s="54"/>
      <c r="CN166" s="54"/>
      <c r="CO166" s="54"/>
      <c r="CP166" s="54"/>
      <c r="CQ166" s="54"/>
      <c r="CR166" s="54"/>
      <c r="CS166" s="54"/>
      <c r="CT166" s="54"/>
      <c r="CU166" s="54"/>
      <c r="CV166" s="54"/>
      <c r="CW166" s="54"/>
      <c r="CX166" s="54"/>
      <c r="CY166" s="54"/>
      <c r="CZ166" s="54"/>
      <c r="DA166" s="54"/>
      <c r="DB166" s="54"/>
      <c r="DC166" s="54"/>
      <c r="DD166" s="54"/>
      <c r="DE166" s="54"/>
      <c r="DF166" s="54"/>
      <c r="DG166" s="54"/>
      <c r="DH166" s="54"/>
      <c r="DI166" s="54"/>
      <c r="DJ166" s="54"/>
      <c r="DK166" s="54"/>
      <c r="DL166" s="54"/>
      <c r="DM166" s="54"/>
      <c r="DN166" s="54"/>
      <c r="DO166" s="54"/>
      <c r="DP166" s="54"/>
      <c r="DQ166" s="54"/>
      <c r="DR166" s="54"/>
      <c r="DS166" s="54"/>
      <c r="DT166" s="54"/>
      <c r="DU166" s="54"/>
      <c r="DV166" s="54"/>
      <c r="DW166" s="54"/>
      <c r="DX166" s="54"/>
      <c r="DY166" s="54"/>
      <c r="DZ166" s="54"/>
      <c r="EA166" s="54"/>
      <c r="EB166" s="54"/>
      <c r="EC166" s="54"/>
      <c r="ED166" s="54"/>
      <c r="EE166" s="54"/>
      <c r="EF166" s="54"/>
      <c r="EG166" s="54"/>
      <c r="EH166" s="54"/>
      <c r="EI166" s="54"/>
      <c r="EJ166" s="54"/>
      <c r="EK166" s="54"/>
      <c r="EL166" s="54"/>
      <c r="EM166" s="54"/>
      <c r="EN166" s="54"/>
      <c r="EO166" s="54"/>
      <c r="EP166" s="54"/>
      <c r="EQ166" s="54"/>
      <c r="ER166" s="54"/>
      <c r="ES166" s="54"/>
      <c r="ET166" s="54"/>
      <c r="EU166" s="54"/>
      <c r="EV166" s="54"/>
      <c r="EW166" s="54"/>
      <c r="EX166" s="54"/>
      <c r="EY166" s="54"/>
      <c r="EZ166" s="54"/>
      <c r="FA166" s="54"/>
      <c r="FB166" s="54"/>
      <c r="FC166" s="54"/>
      <c r="FD166" s="54"/>
      <c r="FE166" s="54"/>
      <c r="FF166" s="54"/>
      <c r="FG166" s="54"/>
      <c r="FH166" s="54"/>
      <c r="FI166" s="54"/>
      <c r="FJ166" s="54"/>
      <c r="FK166" s="54"/>
      <c r="FL166" s="54"/>
      <c r="FM166" s="54"/>
      <c r="FN166" s="54"/>
      <c r="FO166" s="54"/>
      <c r="FP166" s="54"/>
      <c r="FQ166" s="54"/>
      <c r="FR166" s="54"/>
      <c r="FS166" s="54"/>
      <c r="FT166" s="54"/>
      <c r="FU166" s="54"/>
      <c r="FV166" s="54"/>
      <c r="FW166" s="54"/>
      <c r="FX166" s="54"/>
      <c r="FY166" s="54"/>
      <c r="FZ166" s="54"/>
      <c r="GA166" s="54"/>
      <c r="GB166" s="54"/>
      <c r="GC166" s="54"/>
      <c r="GD166" s="54"/>
      <c r="GE166" s="54"/>
      <c r="GF166" s="54"/>
      <c r="GG166" s="54"/>
      <c r="GH166" s="54"/>
      <c r="GI166" s="54"/>
      <c r="GJ166" s="54"/>
      <c r="GK166" s="54"/>
      <c r="GL166" s="54"/>
      <c r="GM166" s="54"/>
      <c r="GN166" s="54"/>
      <c r="GO166" s="54"/>
      <c r="GP166" s="54"/>
      <c r="GQ166" s="54"/>
      <c r="GR166" s="54"/>
      <c r="GS166" s="54"/>
      <c r="GT166" s="54"/>
      <c r="GU166" s="54"/>
      <c r="GV166" s="54"/>
      <c r="GW166" s="54"/>
      <c r="GX166" s="54"/>
      <c r="GY166" s="54"/>
      <c r="GZ166" s="54"/>
      <c r="HA166" s="54"/>
      <c r="HB166" s="54"/>
      <c r="HC166" s="54"/>
      <c r="HD166" s="54"/>
      <c r="HE166" s="54"/>
      <c r="HF166" s="54"/>
      <c r="HG166" s="54"/>
      <c r="HH166" s="54"/>
      <c r="HI166" s="54"/>
      <c r="HJ166" s="54"/>
      <c r="HK166" s="54"/>
      <c r="HL166" s="54"/>
      <c r="HM166" s="54"/>
      <c r="HN166" s="54"/>
      <c r="HO166" s="54"/>
      <c r="HP166" s="54"/>
      <c r="HQ166" s="54"/>
      <c r="HR166" s="54"/>
      <c r="HS166" s="54"/>
      <c r="HT166" s="54"/>
      <c r="HU166" s="54"/>
      <c r="HV166" s="54"/>
      <c r="HW166" s="54"/>
      <c r="HX166" s="54"/>
      <c r="HY166" s="54"/>
      <c r="HZ166" s="54"/>
      <c r="IA166" s="54"/>
      <c r="IB166" s="54"/>
      <c r="IC166" s="54"/>
      <c r="ID166" s="54"/>
      <c r="IE166" s="54"/>
      <c r="IF166" s="54"/>
      <c r="IG166" s="54"/>
      <c r="IH166" s="54"/>
      <c r="II166" s="54"/>
      <c r="IJ166" s="54"/>
      <c r="IK166" s="54"/>
    </row>
    <row r="167" spans="1:245" s="59" customFormat="1">
      <c r="A167" s="117" t="s">
        <v>54</v>
      </c>
      <c r="B167" s="132" t="s">
        <v>55</v>
      </c>
      <c r="C167" s="26" t="s">
        <v>697</v>
      </c>
      <c r="D167" s="621">
        <f>VLOOKUP(B167,'[1]ICR Data'!$A:$E,5,FALSE)</f>
        <v>9.7999999999999997E-3</v>
      </c>
      <c r="E167" s="111">
        <v>0</v>
      </c>
      <c r="F167" s="111">
        <v>0.1</v>
      </c>
      <c r="G167" s="111">
        <v>0</v>
      </c>
      <c r="H167" s="111">
        <v>0</v>
      </c>
      <c r="I167" s="111">
        <v>0</v>
      </c>
      <c r="J167" s="111">
        <v>0</v>
      </c>
      <c r="K167" s="111">
        <v>0.9</v>
      </c>
      <c r="L167" s="111">
        <v>1</v>
      </c>
      <c r="M167" s="111">
        <v>0</v>
      </c>
      <c r="N167" s="111">
        <v>0</v>
      </c>
      <c r="O167" s="111">
        <v>0</v>
      </c>
      <c r="P167" s="111">
        <v>0</v>
      </c>
      <c r="Q167" s="111">
        <v>0</v>
      </c>
      <c r="R167" s="111">
        <v>0</v>
      </c>
      <c r="S167" s="621">
        <f>VLOOKUP(B167,'[1]BuySell Data'!$A:$E,5,FALSE)</f>
        <v>3.0000000000000001E-3</v>
      </c>
      <c r="T167" s="47" t="s">
        <v>983</v>
      </c>
      <c r="U167" s="12"/>
      <c r="V167" s="12"/>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c r="BI167" s="54"/>
      <c r="BJ167" s="54"/>
      <c r="BK167" s="54"/>
      <c r="BL167" s="54"/>
      <c r="BM167" s="54"/>
      <c r="BN167" s="54"/>
      <c r="BO167" s="54"/>
      <c r="BP167" s="54"/>
      <c r="BQ167" s="54"/>
      <c r="BR167" s="54"/>
      <c r="BS167" s="54"/>
      <c r="BT167" s="54"/>
      <c r="BU167" s="54"/>
      <c r="BV167" s="54"/>
      <c r="BW167" s="54"/>
      <c r="BX167" s="54"/>
      <c r="BY167" s="54"/>
      <c r="BZ167" s="54"/>
      <c r="CA167" s="54"/>
      <c r="CB167" s="54"/>
      <c r="CC167" s="54"/>
      <c r="CD167" s="54"/>
      <c r="CE167" s="54"/>
      <c r="CF167" s="54"/>
      <c r="CG167" s="54"/>
      <c r="CH167" s="54"/>
      <c r="CI167" s="54"/>
      <c r="CJ167" s="54"/>
      <c r="CK167" s="54"/>
      <c r="CL167" s="54"/>
      <c r="CM167" s="54"/>
      <c r="CN167" s="54"/>
      <c r="CO167" s="54"/>
      <c r="CP167" s="54"/>
      <c r="CQ167" s="54"/>
      <c r="CR167" s="54"/>
      <c r="CS167" s="54"/>
      <c r="CT167" s="54"/>
      <c r="CU167" s="54"/>
      <c r="CV167" s="54"/>
      <c r="CW167" s="54"/>
      <c r="CX167" s="54"/>
      <c r="CY167" s="54"/>
      <c r="CZ167" s="54"/>
      <c r="DA167" s="54"/>
      <c r="DB167" s="54"/>
      <c r="DC167" s="54"/>
      <c r="DD167" s="54"/>
      <c r="DE167" s="54"/>
      <c r="DF167" s="54"/>
      <c r="DG167" s="54"/>
      <c r="DH167" s="54"/>
      <c r="DI167" s="54"/>
      <c r="DJ167" s="54"/>
      <c r="DK167" s="54"/>
      <c r="DL167" s="54"/>
      <c r="DM167" s="54"/>
      <c r="DN167" s="54"/>
      <c r="DO167" s="54"/>
      <c r="DP167" s="54"/>
      <c r="DQ167" s="54"/>
      <c r="DR167" s="54"/>
      <c r="DS167" s="54"/>
      <c r="DT167" s="54"/>
      <c r="DU167" s="54"/>
      <c r="DV167" s="54"/>
      <c r="DW167" s="54"/>
      <c r="DX167" s="54"/>
      <c r="DY167" s="54"/>
      <c r="DZ167" s="54"/>
      <c r="EA167" s="54"/>
      <c r="EB167" s="54"/>
      <c r="EC167" s="54"/>
      <c r="ED167" s="54"/>
      <c r="EE167" s="54"/>
      <c r="EF167" s="54"/>
      <c r="EG167" s="54"/>
      <c r="EH167" s="54"/>
      <c r="EI167" s="54"/>
      <c r="EJ167" s="54"/>
      <c r="EK167" s="54"/>
      <c r="EL167" s="54"/>
      <c r="EM167" s="54"/>
      <c r="EN167" s="54"/>
      <c r="EO167" s="54"/>
      <c r="EP167" s="54"/>
      <c r="EQ167" s="54"/>
      <c r="ER167" s="54"/>
      <c r="ES167" s="54"/>
      <c r="ET167" s="54"/>
      <c r="EU167" s="54"/>
      <c r="EV167" s="54"/>
      <c r="EW167" s="54"/>
      <c r="EX167" s="54"/>
      <c r="EY167" s="54"/>
      <c r="EZ167" s="54"/>
      <c r="FA167" s="54"/>
      <c r="FB167" s="54"/>
      <c r="FC167" s="54"/>
      <c r="FD167" s="54"/>
      <c r="FE167" s="54"/>
      <c r="FF167" s="54"/>
      <c r="FG167" s="54"/>
      <c r="FH167" s="54"/>
      <c r="FI167" s="54"/>
      <c r="FJ167" s="54"/>
      <c r="FK167" s="54"/>
      <c r="FL167" s="54"/>
      <c r="FM167" s="54"/>
      <c r="FN167" s="54"/>
      <c r="FO167" s="54"/>
      <c r="FP167" s="54"/>
      <c r="FQ167" s="54"/>
      <c r="FR167" s="54"/>
      <c r="FS167" s="54"/>
      <c r="FT167" s="54"/>
      <c r="FU167" s="54"/>
      <c r="FV167" s="54"/>
      <c r="FW167" s="54"/>
      <c r="FX167" s="54"/>
      <c r="FY167" s="54"/>
      <c r="FZ167" s="54"/>
      <c r="GA167" s="54"/>
      <c r="GB167" s="54"/>
      <c r="GC167" s="54"/>
      <c r="GD167" s="54"/>
      <c r="GE167" s="54"/>
      <c r="GF167" s="54"/>
      <c r="GG167" s="54"/>
      <c r="GH167" s="54"/>
      <c r="GI167" s="54"/>
      <c r="GJ167" s="54"/>
      <c r="GK167" s="54"/>
      <c r="GL167" s="54"/>
      <c r="GM167" s="54"/>
      <c r="GN167" s="54"/>
      <c r="GO167" s="54"/>
      <c r="GP167" s="54"/>
      <c r="GQ167" s="54"/>
      <c r="GR167" s="54"/>
      <c r="GS167" s="54"/>
      <c r="GT167" s="54"/>
      <c r="GU167" s="54"/>
      <c r="GV167" s="54"/>
      <c r="GW167" s="54"/>
      <c r="GX167" s="54"/>
      <c r="GY167" s="54"/>
      <c r="GZ167" s="54"/>
      <c r="HA167" s="54"/>
      <c r="HB167" s="54"/>
      <c r="HC167" s="54"/>
      <c r="HD167" s="54"/>
      <c r="HE167" s="54"/>
      <c r="HF167" s="54"/>
      <c r="HG167" s="54"/>
      <c r="HH167" s="54"/>
      <c r="HI167" s="54"/>
      <c r="HJ167" s="54"/>
      <c r="HK167" s="54"/>
      <c r="HL167" s="54"/>
      <c r="HM167" s="54"/>
      <c r="HN167" s="54"/>
      <c r="HO167" s="54"/>
      <c r="HP167" s="54"/>
      <c r="HQ167" s="54"/>
      <c r="HR167" s="54"/>
      <c r="HS167" s="54"/>
      <c r="HT167" s="54"/>
      <c r="HU167" s="54"/>
      <c r="HV167" s="54"/>
      <c r="HW167" s="54"/>
      <c r="HX167" s="54"/>
      <c r="HY167" s="54"/>
      <c r="HZ167" s="54"/>
      <c r="IA167" s="54"/>
      <c r="IB167" s="54"/>
      <c r="IC167" s="54"/>
      <c r="ID167" s="54"/>
      <c r="IE167" s="54"/>
      <c r="IF167" s="54"/>
      <c r="IG167" s="54"/>
      <c r="IH167" s="54"/>
      <c r="II167" s="54"/>
      <c r="IJ167" s="54"/>
      <c r="IK167" s="54"/>
    </row>
    <row r="168" spans="1:245" s="59" customFormat="1">
      <c r="A168" s="133" t="s">
        <v>229</v>
      </c>
      <c r="B168" s="302" t="s">
        <v>17</v>
      </c>
      <c r="C168" s="26" t="s">
        <v>697</v>
      </c>
      <c r="D168" s="621">
        <f>VLOOKUP(B168,'[1]ICR Data'!$A:$E,5,FALSE)</f>
        <v>0.01</v>
      </c>
      <c r="E168" s="111">
        <v>0</v>
      </c>
      <c r="F168" s="111">
        <v>0.1</v>
      </c>
      <c r="G168" s="111">
        <v>0</v>
      </c>
      <c r="H168" s="111">
        <v>0</v>
      </c>
      <c r="I168" s="111">
        <v>0</v>
      </c>
      <c r="J168" s="111">
        <v>0</v>
      </c>
      <c r="K168" s="111">
        <v>0.9</v>
      </c>
      <c r="L168" s="111">
        <v>1</v>
      </c>
      <c r="M168" s="111">
        <v>0</v>
      </c>
      <c r="N168" s="111">
        <v>0</v>
      </c>
      <c r="O168" s="111">
        <v>0</v>
      </c>
      <c r="P168" s="111">
        <v>0</v>
      </c>
      <c r="Q168" s="111">
        <v>0</v>
      </c>
      <c r="R168" s="111">
        <v>0</v>
      </c>
      <c r="S168" s="621">
        <f>VLOOKUP(B168,'[1]BuySell Data'!$A:$E,5,FALSE)</f>
        <v>2.3999999999999998E-3</v>
      </c>
      <c r="T168" s="47" t="s">
        <v>951</v>
      </c>
      <c r="U168" s="12"/>
      <c r="V168" s="12"/>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c r="BI168" s="54"/>
      <c r="BJ168" s="54"/>
      <c r="BK168" s="54"/>
      <c r="BL168" s="54"/>
      <c r="BM168" s="54"/>
      <c r="BN168" s="54"/>
      <c r="BO168" s="54"/>
      <c r="BP168" s="54"/>
      <c r="BQ168" s="54"/>
      <c r="BR168" s="54"/>
      <c r="BS168" s="54"/>
      <c r="BT168" s="54"/>
      <c r="BU168" s="54"/>
      <c r="BV168" s="54"/>
      <c r="BW168" s="54"/>
      <c r="BX168" s="54"/>
      <c r="BY168" s="54"/>
      <c r="BZ168" s="54"/>
      <c r="CA168" s="54"/>
      <c r="CB168" s="54"/>
      <c r="CC168" s="54"/>
      <c r="CD168" s="54"/>
      <c r="CE168" s="54"/>
      <c r="CF168" s="54"/>
      <c r="CG168" s="54"/>
      <c r="CH168" s="54"/>
      <c r="CI168" s="54"/>
      <c r="CJ168" s="54"/>
      <c r="CK168" s="54"/>
      <c r="CL168" s="54"/>
      <c r="CM168" s="54"/>
      <c r="CN168" s="54"/>
      <c r="CO168" s="54"/>
      <c r="CP168" s="54"/>
      <c r="CQ168" s="54"/>
      <c r="CR168" s="54"/>
      <c r="CS168" s="54"/>
      <c r="CT168" s="54"/>
      <c r="CU168" s="54"/>
      <c r="CV168" s="54"/>
      <c r="CW168" s="54"/>
      <c r="CX168" s="54"/>
      <c r="CY168" s="54"/>
      <c r="CZ168" s="54"/>
      <c r="DA168" s="54"/>
      <c r="DB168" s="54"/>
      <c r="DC168" s="54"/>
      <c r="DD168" s="54"/>
      <c r="DE168" s="54"/>
      <c r="DF168" s="54"/>
      <c r="DG168" s="54"/>
      <c r="DH168" s="54"/>
      <c r="DI168" s="54"/>
      <c r="DJ168" s="54"/>
      <c r="DK168" s="54"/>
      <c r="DL168" s="54"/>
      <c r="DM168" s="54"/>
      <c r="DN168" s="54"/>
      <c r="DO168" s="54"/>
      <c r="DP168" s="54"/>
      <c r="DQ168" s="54"/>
      <c r="DR168" s="54"/>
      <c r="DS168" s="54"/>
      <c r="DT168" s="54"/>
      <c r="DU168" s="54"/>
      <c r="DV168" s="54"/>
      <c r="DW168" s="54"/>
      <c r="DX168" s="54"/>
      <c r="DY168" s="54"/>
      <c r="DZ168" s="54"/>
      <c r="EA168" s="54"/>
      <c r="EB168" s="54"/>
      <c r="EC168" s="54"/>
      <c r="ED168" s="54"/>
      <c r="EE168" s="54"/>
      <c r="EF168" s="54"/>
      <c r="EG168" s="54"/>
      <c r="EH168" s="54"/>
      <c r="EI168" s="54"/>
      <c r="EJ168" s="54"/>
      <c r="EK168" s="54"/>
      <c r="EL168" s="54"/>
      <c r="EM168" s="54"/>
      <c r="EN168" s="54"/>
      <c r="EO168" s="54"/>
      <c r="EP168" s="54"/>
      <c r="EQ168" s="54"/>
      <c r="ER168" s="54"/>
      <c r="ES168" s="54"/>
      <c r="ET168" s="54"/>
      <c r="EU168" s="54"/>
      <c r="EV168" s="54"/>
      <c r="EW168" s="54"/>
      <c r="EX168" s="54"/>
      <c r="EY168" s="54"/>
      <c r="EZ168" s="54"/>
      <c r="FA168" s="54"/>
      <c r="FB168" s="54"/>
      <c r="FC168" s="54"/>
      <c r="FD168" s="54"/>
      <c r="FE168" s="54"/>
      <c r="FF168" s="54"/>
      <c r="FG168" s="54"/>
      <c r="FH168" s="54"/>
      <c r="FI168" s="54"/>
      <c r="FJ168" s="54"/>
      <c r="FK168" s="54"/>
      <c r="FL168" s="54"/>
      <c r="FM168" s="54"/>
      <c r="FN168" s="54"/>
      <c r="FO168" s="54"/>
      <c r="FP168" s="54"/>
      <c r="FQ168" s="54"/>
      <c r="FR168" s="54"/>
      <c r="FS168" s="54"/>
      <c r="FT168" s="54"/>
      <c r="FU168" s="54"/>
      <c r="FV168" s="54"/>
      <c r="FW168" s="54"/>
      <c r="FX168" s="54"/>
      <c r="FY168" s="54"/>
      <c r="FZ168" s="54"/>
      <c r="GA168" s="54"/>
      <c r="GB168" s="54"/>
      <c r="GC168" s="54"/>
      <c r="GD168" s="54"/>
      <c r="GE168" s="54"/>
      <c r="GF168" s="54"/>
      <c r="GG168" s="54"/>
      <c r="GH168" s="54"/>
      <c r="GI168" s="54"/>
      <c r="GJ168" s="54"/>
      <c r="GK168" s="54"/>
      <c r="GL168" s="54"/>
      <c r="GM168" s="54"/>
      <c r="GN168" s="54"/>
      <c r="GO168" s="54"/>
      <c r="GP168" s="54"/>
      <c r="GQ168" s="54"/>
      <c r="GR168" s="54"/>
      <c r="GS168" s="54"/>
      <c r="GT168" s="54"/>
      <c r="GU168" s="54"/>
      <c r="GV168" s="54"/>
      <c r="GW168" s="54"/>
      <c r="GX168" s="54"/>
      <c r="GY168" s="54"/>
      <c r="GZ168" s="54"/>
      <c r="HA168" s="54"/>
      <c r="HB168" s="54"/>
      <c r="HC168" s="54"/>
      <c r="HD168" s="54"/>
      <c r="HE168" s="54"/>
      <c r="HF168" s="54"/>
      <c r="HG168" s="54"/>
      <c r="HH168" s="54"/>
      <c r="HI168" s="54"/>
      <c r="HJ168" s="54"/>
      <c r="HK168" s="54"/>
      <c r="HL168" s="54"/>
      <c r="HM168" s="54"/>
      <c r="HN168" s="54"/>
      <c r="HO168" s="54"/>
      <c r="HP168" s="54"/>
      <c r="HQ168" s="54"/>
      <c r="HR168" s="54"/>
      <c r="HS168" s="54"/>
      <c r="HT168" s="54"/>
      <c r="HU168" s="54"/>
      <c r="HV168" s="54"/>
      <c r="HW168" s="54"/>
      <c r="HX168" s="54"/>
      <c r="HY168" s="54"/>
      <c r="HZ168" s="54"/>
      <c r="IA168" s="54"/>
      <c r="IB168" s="54"/>
      <c r="IC168" s="54"/>
      <c r="ID168" s="54"/>
      <c r="IE168" s="54"/>
      <c r="IF168" s="54"/>
      <c r="IG168" s="54"/>
      <c r="IH168" s="54"/>
      <c r="II168" s="54"/>
      <c r="IJ168" s="54"/>
      <c r="IK168" s="54"/>
    </row>
    <row r="169" spans="1:245">
      <c r="A169" s="150" t="s">
        <v>230</v>
      </c>
      <c r="B169" s="132" t="s">
        <v>7</v>
      </c>
      <c r="C169" s="26" t="s">
        <v>697</v>
      </c>
      <c r="D169" s="621">
        <f>VLOOKUP(B169,'[1]ICR Data'!$A:$E,5,FALSE)</f>
        <v>0.01</v>
      </c>
      <c r="E169" s="111">
        <v>0</v>
      </c>
      <c r="F169" s="111">
        <v>0.1</v>
      </c>
      <c r="G169" s="111">
        <v>0</v>
      </c>
      <c r="H169" s="111">
        <v>0</v>
      </c>
      <c r="I169" s="111">
        <v>0</v>
      </c>
      <c r="J169" s="111">
        <v>0</v>
      </c>
      <c r="K169" s="111">
        <v>0.9</v>
      </c>
      <c r="L169" s="111">
        <v>1</v>
      </c>
      <c r="M169" s="111">
        <v>0</v>
      </c>
      <c r="N169" s="111">
        <v>0</v>
      </c>
      <c r="O169" s="111">
        <v>0</v>
      </c>
      <c r="P169" s="111">
        <v>0</v>
      </c>
      <c r="Q169" s="111">
        <v>0</v>
      </c>
      <c r="R169" s="111">
        <v>0</v>
      </c>
      <c r="S169" s="621">
        <f>VLOOKUP(B169,'[1]BuySell Data'!$A:$E,5,FALSE)</f>
        <v>2.3999999999999998E-3</v>
      </c>
      <c r="T169" s="47" t="s">
        <v>951</v>
      </c>
      <c r="U169" s="12"/>
      <c r="V169" s="12"/>
    </row>
    <row r="170" spans="1:245">
      <c r="A170" s="239" t="s">
        <v>32</v>
      </c>
      <c r="B170" s="307" t="s">
        <v>33</v>
      </c>
      <c r="C170" s="26" t="s">
        <v>697</v>
      </c>
      <c r="D170" s="621">
        <f>VLOOKUP(B170,'[1]ICR Data'!$A:$E,5,FALSE)</f>
        <v>8.0000000000000002E-3</v>
      </c>
      <c r="E170" s="111">
        <v>0</v>
      </c>
      <c r="F170" s="111">
        <v>0.05</v>
      </c>
      <c r="G170" s="111">
        <v>0</v>
      </c>
      <c r="H170" s="111">
        <v>0</v>
      </c>
      <c r="I170" s="111">
        <v>0</v>
      </c>
      <c r="J170" s="111">
        <v>0</v>
      </c>
      <c r="K170" s="111">
        <v>0.95</v>
      </c>
      <c r="L170" s="111">
        <v>1</v>
      </c>
      <c r="M170" s="111">
        <v>0</v>
      </c>
      <c r="N170" s="111">
        <v>0</v>
      </c>
      <c r="O170" s="111">
        <v>0</v>
      </c>
      <c r="P170" s="111">
        <v>0</v>
      </c>
      <c r="Q170" s="111">
        <v>0</v>
      </c>
      <c r="R170" s="111">
        <v>0</v>
      </c>
      <c r="S170" s="621">
        <f>VLOOKUP(B170,'[1]BuySell Data'!$A:$E,5,FALSE)</f>
        <v>4.0000000000000001E-3</v>
      </c>
      <c r="T170" s="47" t="s">
        <v>956</v>
      </c>
      <c r="U170" s="59"/>
      <c r="V170" s="59"/>
      <c r="W170" s="59"/>
      <c r="X170" s="59"/>
      <c r="Y170" s="59"/>
      <c r="Z170" s="59"/>
      <c r="AA170" s="59"/>
      <c r="AB170" s="59"/>
      <c r="AC170" s="59"/>
      <c r="AD170" s="59"/>
      <c r="AE170" s="59"/>
      <c r="AF170" s="59"/>
      <c r="AG170" s="59"/>
      <c r="AH170" s="59"/>
      <c r="AI170" s="59"/>
      <c r="AJ170" s="59"/>
      <c r="AK170" s="59"/>
      <c r="AL170" s="59"/>
      <c r="AM170" s="59"/>
      <c r="AN170" s="59"/>
      <c r="AO170" s="59"/>
      <c r="AP170" s="59"/>
      <c r="AQ170" s="59"/>
      <c r="AR170" s="59"/>
      <c r="AS170" s="59"/>
      <c r="AT170" s="59"/>
      <c r="AU170" s="59"/>
      <c r="AV170" s="59"/>
      <c r="AW170" s="59"/>
      <c r="AX170" s="59"/>
      <c r="AY170" s="59"/>
      <c r="AZ170" s="59"/>
      <c r="BA170" s="59"/>
      <c r="BB170" s="59"/>
      <c r="BC170" s="59"/>
      <c r="BD170" s="59"/>
      <c r="BE170" s="59"/>
      <c r="BF170" s="59"/>
      <c r="BG170" s="59"/>
      <c r="BH170" s="59"/>
      <c r="BI170" s="59"/>
      <c r="BJ170" s="59"/>
      <c r="BK170" s="59"/>
      <c r="BL170" s="59"/>
      <c r="BM170" s="59"/>
      <c r="BN170" s="59"/>
      <c r="BO170" s="59"/>
      <c r="BP170" s="59"/>
      <c r="BQ170" s="59"/>
      <c r="BR170" s="59"/>
      <c r="BS170" s="59"/>
      <c r="BT170" s="59"/>
      <c r="BU170" s="59"/>
      <c r="BV170" s="59"/>
      <c r="BW170" s="59"/>
      <c r="BX170" s="59"/>
      <c r="BY170" s="59"/>
      <c r="BZ170" s="59"/>
      <c r="CA170" s="59"/>
      <c r="CB170" s="59"/>
      <c r="CC170" s="59"/>
      <c r="CD170" s="59"/>
      <c r="CE170" s="59"/>
      <c r="CF170" s="59"/>
      <c r="CG170" s="59"/>
      <c r="CH170" s="59"/>
      <c r="CI170" s="59"/>
      <c r="CJ170" s="59"/>
      <c r="CK170" s="59"/>
      <c r="CL170" s="59"/>
      <c r="CM170" s="59"/>
      <c r="CN170" s="59"/>
      <c r="CO170" s="59"/>
      <c r="CP170" s="59"/>
      <c r="CQ170" s="59"/>
      <c r="CR170" s="59"/>
      <c r="CS170" s="59"/>
      <c r="CT170" s="59"/>
      <c r="CU170" s="59"/>
      <c r="CV170" s="59"/>
      <c r="CW170" s="59"/>
      <c r="CX170" s="59"/>
      <c r="CY170" s="59"/>
      <c r="CZ170" s="59"/>
      <c r="DA170" s="59"/>
      <c r="DB170" s="59"/>
      <c r="DC170" s="59"/>
      <c r="DD170" s="59"/>
      <c r="DE170" s="59"/>
      <c r="DF170" s="59"/>
      <c r="DG170" s="59"/>
      <c r="DH170" s="59"/>
      <c r="DI170" s="59"/>
      <c r="DJ170" s="59"/>
      <c r="DK170" s="59"/>
      <c r="DL170" s="59"/>
      <c r="DM170" s="59"/>
      <c r="DN170" s="59"/>
      <c r="DO170" s="59"/>
      <c r="DP170" s="59"/>
      <c r="DQ170" s="59"/>
      <c r="DR170" s="59"/>
      <c r="DS170" s="59"/>
      <c r="DT170" s="59"/>
      <c r="DU170" s="59"/>
      <c r="DV170" s="59"/>
      <c r="DW170" s="59"/>
      <c r="DX170" s="59"/>
      <c r="DY170" s="59"/>
      <c r="DZ170" s="59"/>
      <c r="EA170" s="59"/>
      <c r="EB170" s="59"/>
      <c r="EC170" s="59"/>
      <c r="ED170" s="59"/>
      <c r="EE170" s="59"/>
      <c r="EF170" s="59"/>
      <c r="EG170" s="59"/>
      <c r="EH170" s="59"/>
      <c r="EI170" s="59"/>
      <c r="EJ170" s="59"/>
      <c r="EK170" s="59"/>
      <c r="EL170" s="59"/>
      <c r="EM170" s="59"/>
      <c r="EN170" s="59"/>
      <c r="EO170" s="59"/>
      <c r="EP170" s="59"/>
      <c r="EQ170" s="59"/>
      <c r="ER170" s="59"/>
      <c r="ES170" s="59"/>
      <c r="ET170" s="59"/>
      <c r="EU170" s="59"/>
      <c r="EV170" s="59"/>
      <c r="EW170" s="59"/>
      <c r="EX170" s="59"/>
      <c r="EY170" s="59"/>
      <c r="EZ170" s="59"/>
      <c r="FA170" s="59"/>
      <c r="FB170" s="59"/>
      <c r="FC170" s="59"/>
      <c r="FD170" s="59"/>
      <c r="FE170" s="59"/>
      <c r="FF170" s="59"/>
      <c r="FG170" s="59"/>
      <c r="FH170" s="59"/>
      <c r="FI170" s="59"/>
      <c r="FJ170" s="59"/>
      <c r="FK170" s="59"/>
      <c r="FL170" s="59"/>
      <c r="FM170" s="59"/>
      <c r="FN170" s="59"/>
      <c r="FO170" s="59"/>
      <c r="FP170" s="59"/>
      <c r="FQ170" s="59"/>
      <c r="FR170" s="59"/>
      <c r="FS170" s="59"/>
      <c r="FT170" s="59"/>
      <c r="FU170" s="59"/>
      <c r="FV170" s="59"/>
      <c r="FW170" s="59"/>
      <c r="FX170" s="59"/>
      <c r="FY170" s="59"/>
      <c r="FZ170" s="59"/>
      <c r="GA170" s="59"/>
      <c r="GB170" s="59"/>
      <c r="GC170" s="59"/>
      <c r="GD170" s="59"/>
      <c r="GE170" s="59"/>
      <c r="GF170" s="59"/>
      <c r="GG170" s="59"/>
      <c r="GH170" s="59"/>
      <c r="GI170" s="59"/>
      <c r="GJ170" s="59"/>
      <c r="GK170" s="59"/>
      <c r="GL170" s="59"/>
      <c r="GM170" s="59"/>
      <c r="GN170" s="59"/>
      <c r="GO170" s="59"/>
      <c r="GP170" s="59"/>
      <c r="GQ170" s="59"/>
      <c r="GR170" s="59"/>
      <c r="GS170" s="59"/>
      <c r="GT170" s="59"/>
      <c r="GU170" s="59"/>
      <c r="GV170" s="59"/>
      <c r="GW170" s="59"/>
      <c r="GX170" s="59"/>
      <c r="GY170" s="59"/>
      <c r="GZ170" s="59"/>
      <c r="HA170" s="59"/>
      <c r="HB170" s="59"/>
      <c r="HC170" s="59"/>
      <c r="HD170" s="59"/>
      <c r="HE170" s="59"/>
      <c r="HF170" s="59"/>
      <c r="HG170" s="59"/>
      <c r="HH170" s="59"/>
      <c r="HI170" s="59"/>
      <c r="HJ170" s="59"/>
      <c r="HK170" s="59"/>
      <c r="HL170" s="59"/>
      <c r="HM170" s="59"/>
      <c r="HN170" s="59"/>
      <c r="HO170" s="59"/>
      <c r="HP170" s="59"/>
      <c r="HQ170" s="59"/>
      <c r="HR170" s="59"/>
      <c r="HS170" s="59"/>
      <c r="HT170" s="59"/>
      <c r="HU170" s="59"/>
      <c r="HV170" s="59"/>
      <c r="HW170" s="59"/>
      <c r="HX170" s="59"/>
      <c r="HY170" s="59"/>
      <c r="HZ170" s="59"/>
      <c r="IA170" s="59"/>
      <c r="IB170" s="59"/>
      <c r="IC170" s="59"/>
      <c r="ID170" s="59"/>
      <c r="IE170" s="59"/>
      <c r="IF170" s="59"/>
      <c r="IG170" s="59"/>
      <c r="IH170" s="59"/>
      <c r="II170" s="59"/>
      <c r="IJ170" s="59"/>
      <c r="IK170" s="59"/>
    </row>
    <row r="171" spans="1:245">
      <c r="A171" s="117" t="s">
        <v>235</v>
      </c>
      <c r="B171" s="311" t="s">
        <v>226</v>
      </c>
      <c r="C171" s="26" t="s">
        <v>697</v>
      </c>
      <c r="D171" s="621">
        <f>VLOOKUP(B171,'[1]ICR Data'!$A:$E,5,FALSE)</f>
        <v>6.9999999999999993E-3</v>
      </c>
      <c r="E171" s="111">
        <v>0</v>
      </c>
      <c r="F171" s="111">
        <v>0.05</v>
      </c>
      <c r="G171" s="111">
        <v>0</v>
      </c>
      <c r="H171" s="111">
        <v>0</v>
      </c>
      <c r="I171" s="111">
        <v>0</v>
      </c>
      <c r="J171" s="111">
        <v>0</v>
      </c>
      <c r="K171" s="111">
        <v>0.95</v>
      </c>
      <c r="L171" s="111">
        <v>1</v>
      </c>
      <c r="M171" s="111">
        <v>0</v>
      </c>
      <c r="N171" s="111">
        <v>0</v>
      </c>
      <c r="O171" s="111">
        <v>0</v>
      </c>
      <c r="P171" s="111">
        <v>0</v>
      </c>
      <c r="Q171" s="111">
        <v>0</v>
      </c>
      <c r="R171" s="111">
        <v>0</v>
      </c>
      <c r="S171" s="621">
        <f>VLOOKUP(B171,'[1]BuySell Data'!$A:$E,5,FALSE)</f>
        <v>4.0000000000000001E-3</v>
      </c>
      <c r="T171" s="47" t="s">
        <v>958</v>
      </c>
      <c r="U171" s="12"/>
      <c r="V171" s="12"/>
    </row>
    <row r="172" spans="1:245" s="59" customFormat="1">
      <c r="A172" s="150" t="s">
        <v>0</v>
      </c>
      <c r="B172" s="132" t="s">
        <v>1</v>
      </c>
      <c r="C172" s="26" t="s">
        <v>697</v>
      </c>
      <c r="D172" s="621">
        <f>VLOOKUP(B172,'[1]ICR Data'!$A:$E,5,FALSE)</f>
        <v>1.6000000000000001E-3</v>
      </c>
      <c r="E172" s="111">
        <v>0</v>
      </c>
      <c r="F172" s="111">
        <v>0</v>
      </c>
      <c r="G172" s="111">
        <v>0</v>
      </c>
      <c r="H172" s="111">
        <v>0</v>
      </c>
      <c r="I172" s="111">
        <v>0</v>
      </c>
      <c r="J172" s="111">
        <v>0</v>
      </c>
      <c r="K172" s="111">
        <v>0.9</v>
      </c>
      <c r="L172" s="111">
        <v>1</v>
      </c>
      <c r="M172" s="111">
        <v>0</v>
      </c>
      <c r="N172" s="111">
        <v>0</v>
      </c>
      <c r="O172" s="111">
        <v>0</v>
      </c>
      <c r="P172" s="111">
        <v>0.1</v>
      </c>
      <c r="Q172" s="111">
        <v>0</v>
      </c>
      <c r="R172" s="111">
        <v>0</v>
      </c>
      <c r="S172" s="621">
        <f>VLOOKUP(B172,'[1]BuySell Data'!$A:$E,5,FALSE)</f>
        <v>1E-3</v>
      </c>
      <c r="T172" s="47" t="s">
        <v>954</v>
      </c>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c r="BI172" s="54"/>
      <c r="BJ172" s="54"/>
      <c r="BK172" s="54"/>
      <c r="BL172" s="54"/>
      <c r="BM172" s="54"/>
      <c r="BN172" s="54"/>
      <c r="BO172" s="54"/>
      <c r="BP172" s="54"/>
      <c r="BQ172" s="54"/>
      <c r="BR172" s="54"/>
      <c r="BS172" s="54"/>
      <c r="BT172" s="54"/>
      <c r="BU172" s="54"/>
      <c r="BV172" s="54"/>
      <c r="BW172" s="54"/>
      <c r="BX172" s="54"/>
      <c r="BY172" s="54"/>
      <c r="BZ172" s="54"/>
      <c r="CA172" s="54"/>
      <c r="CB172" s="54"/>
      <c r="CC172" s="54"/>
      <c r="CD172" s="54"/>
      <c r="CE172" s="54"/>
      <c r="CF172" s="54"/>
      <c r="CG172" s="54"/>
      <c r="CH172" s="54"/>
      <c r="CI172" s="54"/>
      <c r="CJ172" s="54"/>
      <c r="CK172" s="54"/>
      <c r="CL172" s="54"/>
      <c r="CM172" s="54"/>
      <c r="CN172" s="54"/>
      <c r="CO172" s="54"/>
      <c r="CP172" s="54"/>
      <c r="CQ172" s="54"/>
      <c r="CR172" s="54"/>
      <c r="CS172" s="54"/>
      <c r="CT172" s="54"/>
      <c r="CU172" s="54"/>
      <c r="CV172" s="54"/>
      <c r="CW172" s="54"/>
      <c r="CX172" s="54"/>
      <c r="CY172" s="54"/>
      <c r="CZ172" s="54"/>
      <c r="DA172" s="54"/>
      <c r="DB172" s="54"/>
      <c r="DC172" s="54"/>
      <c r="DD172" s="54"/>
      <c r="DE172" s="54"/>
      <c r="DF172" s="54"/>
      <c r="DG172" s="54"/>
      <c r="DH172" s="54"/>
      <c r="DI172" s="54"/>
      <c r="DJ172" s="54"/>
      <c r="DK172" s="54"/>
      <c r="DL172" s="54"/>
      <c r="DM172" s="54"/>
      <c r="DN172" s="54"/>
      <c r="DO172" s="54"/>
      <c r="DP172" s="54"/>
      <c r="DQ172" s="54"/>
      <c r="DR172" s="54"/>
      <c r="DS172" s="54"/>
      <c r="DT172" s="54"/>
      <c r="DU172" s="54"/>
      <c r="DV172" s="54"/>
      <c r="DW172" s="54"/>
      <c r="DX172" s="54"/>
      <c r="DY172" s="54"/>
      <c r="DZ172" s="54"/>
      <c r="EA172" s="54"/>
      <c r="EB172" s="54"/>
      <c r="EC172" s="54"/>
      <c r="ED172" s="54"/>
      <c r="EE172" s="54"/>
      <c r="EF172" s="54"/>
      <c r="EG172" s="54"/>
      <c r="EH172" s="54"/>
      <c r="EI172" s="54"/>
      <c r="EJ172" s="54"/>
      <c r="EK172" s="54"/>
      <c r="EL172" s="54"/>
      <c r="EM172" s="54"/>
      <c r="EN172" s="54"/>
      <c r="EO172" s="54"/>
      <c r="EP172" s="54"/>
      <c r="EQ172" s="54"/>
      <c r="ER172" s="54"/>
      <c r="ES172" s="54"/>
      <c r="ET172" s="54"/>
      <c r="EU172" s="54"/>
      <c r="EV172" s="54"/>
      <c r="EW172" s="54"/>
      <c r="EX172" s="54"/>
      <c r="EY172" s="54"/>
      <c r="EZ172" s="54"/>
      <c r="FA172" s="54"/>
      <c r="FB172" s="54"/>
      <c r="FC172" s="54"/>
      <c r="FD172" s="54"/>
      <c r="FE172" s="54"/>
      <c r="FF172" s="54"/>
      <c r="FG172" s="54"/>
      <c r="FH172" s="54"/>
      <c r="FI172" s="54"/>
      <c r="FJ172" s="54"/>
      <c r="FK172" s="54"/>
      <c r="FL172" s="54"/>
      <c r="FM172" s="54"/>
      <c r="FN172" s="54"/>
      <c r="FO172" s="54"/>
      <c r="FP172" s="54"/>
      <c r="FQ172" s="54"/>
      <c r="FR172" s="54"/>
      <c r="FS172" s="54"/>
      <c r="FT172" s="54"/>
      <c r="FU172" s="54"/>
      <c r="FV172" s="54"/>
      <c r="FW172" s="54"/>
      <c r="FX172" s="54"/>
      <c r="FY172" s="54"/>
      <c r="FZ172" s="54"/>
      <c r="GA172" s="54"/>
      <c r="GB172" s="54"/>
      <c r="GC172" s="54"/>
      <c r="GD172" s="54"/>
      <c r="GE172" s="54"/>
      <c r="GF172" s="54"/>
      <c r="GG172" s="54"/>
      <c r="GH172" s="54"/>
      <c r="GI172" s="54"/>
      <c r="GJ172" s="54"/>
      <c r="GK172" s="54"/>
      <c r="GL172" s="54"/>
      <c r="GM172" s="54"/>
      <c r="GN172" s="54"/>
      <c r="GO172" s="54"/>
      <c r="GP172" s="54"/>
      <c r="GQ172" s="54"/>
      <c r="GR172" s="54"/>
      <c r="GS172" s="54"/>
      <c r="GT172" s="54"/>
      <c r="GU172" s="54"/>
      <c r="GV172" s="54"/>
      <c r="GW172" s="54"/>
      <c r="GX172" s="54"/>
      <c r="GY172" s="54"/>
      <c r="GZ172" s="54"/>
      <c r="HA172" s="54"/>
      <c r="HB172" s="54"/>
      <c r="HC172" s="54"/>
      <c r="HD172" s="54"/>
      <c r="HE172" s="54"/>
      <c r="HF172" s="54"/>
      <c r="HG172" s="54"/>
      <c r="HH172" s="54"/>
      <c r="HI172" s="54"/>
      <c r="HJ172" s="54"/>
      <c r="HK172" s="54"/>
      <c r="HL172" s="54"/>
      <c r="HM172" s="54"/>
      <c r="HN172" s="54"/>
      <c r="HO172" s="54"/>
      <c r="HP172" s="54"/>
      <c r="HQ172" s="54"/>
      <c r="HR172" s="54"/>
      <c r="HS172" s="54"/>
      <c r="HT172" s="54"/>
      <c r="HU172" s="54"/>
      <c r="HV172" s="54"/>
      <c r="HW172" s="54"/>
      <c r="HX172" s="54"/>
      <c r="HY172" s="54"/>
      <c r="HZ172" s="54"/>
      <c r="IA172" s="54"/>
      <c r="IB172" s="54"/>
      <c r="IC172" s="54"/>
      <c r="ID172" s="54"/>
      <c r="IE172" s="54"/>
      <c r="IF172" s="54"/>
      <c r="IG172" s="54"/>
      <c r="IH172" s="54"/>
      <c r="II172" s="54"/>
      <c r="IJ172" s="54"/>
      <c r="IK172" s="54"/>
    </row>
    <row r="173" spans="1:245">
      <c r="A173" s="150" t="s">
        <v>632</v>
      </c>
      <c r="B173" s="132" t="s">
        <v>131</v>
      </c>
      <c r="C173" s="132" t="s">
        <v>697</v>
      </c>
      <c r="D173" s="621">
        <f>VLOOKUP(B173,'[1]ICR Data'!$A:$E,5,FALSE)</f>
        <v>8.0000000000000002E-3</v>
      </c>
      <c r="E173" s="111">
        <v>0</v>
      </c>
      <c r="F173" s="111">
        <v>0.2</v>
      </c>
      <c r="G173" s="111">
        <v>0</v>
      </c>
      <c r="H173" s="111">
        <v>0</v>
      </c>
      <c r="I173" s="111">
        <v>0</v>
      </c>
      <c r="J173" s="111">
        <v>0</v>
      </c>
      <c r="K173" s="111">
        <v>0.8</v>
      </c>
      <c r="L173" s="111">
        <v>1</v>
      </c>
      <c r="M173" s="111">
        <v>0</v>
      </c>
      <c r="N173" s="111">
        <v>0</v>
      </c>
      <c r="O173" s="111">
        <v>0</v>
      </c>
      <c r="P173" s="111">
        <v>0.02</v>
      </c>
      <c r="Q173" s="111">
        <v>0</v>
      </c>
      <c r="R173" s="111">
        <v>0.05</v>
      </c>
      <c r="S173" s="621">
        <f>VLOOKUP(B173,'[1]BuySell Data'!$A:$E,5,FALSE)</f>
        <v>3.0000000000000001E-3</v>
      </c>
      <c r="T173" s="47" t="s">
        <v>984</v>
      </c>
      <c r="U173" s="59"/>
      <c r="V173" s="59"/>
      <c r="W173" s="59"/>
      <c r="X173" s="59"/>
      <c r="Y173" s="59"/>
      <c r="Z173" s="59"/>
      <c r="AA173" s="59"/>
      <c r="AB173" s="59"/>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59"/>
      <c r="AZ173" s="59"/>
      <c r="BA173" s="59"/>
      <c r="BB173" s="59"/>
      <c r="BC173" s="59"/>
      <c r="BD173" s="59"/>
      <c r="BE173" s="59"/>
      <c r="BF173" s="59"/>
      <c r="BG173" s="59"/>
      <c r="BH173" s="59"/>
      <c r="BI173" s="59"/>
      <c r="BJ173" s="59"/>
      <c r="BK173" s="59"/>
      <c r="BL173" s="59"/>
      <c r="BM173" s="59"/>
      <c r="BN173" s="59"/>
      <c r="BO173" s="59"/>
      <c r="BP173" s="59"/>
      <c r="BQ173" s="59"/>
      <c r="BR173" s="59"/>
      <c r="BS173" s="59"/>
      <c r="BT173" s="59"/>
      <c r="BU173" s="59"/>
      <c r="BV173" s="59"/>
      <c r="BW173" s="59"/>
      <c r="BX173" s="59"/>
      <c r="BY173" s="59"/>
      <c r="BZ173" s="59"/>
      <c r="CA173" s="59"/>
      <c r="CB173" s="59"/>
      <c r="CC173" s="59"/>
      <c r="CD173" s="59"/>
      <c r="CE173" s="59"/>
      <c r="CF173" s="59"/>
      <c r="CG173" s="59"/>
      <c r="CH173" s="59"/>
      <c r="CI173" s="59"/>
      <c r="CJ173" s="59"/>
      <c r="CK173" s="59"/>
      <c r="CL173" s="59"/>
      <c r="CM173" s="59"/>
      <c r="CN173" s="59"/>
      <c r="CO173" s="59"/>
      <c r="CP173" s="59"/>
      <c r="CQ173" s="59"/>
      <c r="CR173" s="59"/>
      <c r="CS173" s="59"/>
      <c r="CT173" s="59"/>
      <c r="CU173" s="59"/>
      <c r="CV173" s="59"/>
      <c r="CW173" s="59"/>
      <c r="CX173" s="59"/>
      <c r="CY173" s="59"/>
      <c r="CZ173" s="59"/>
      <c r="DA173" s="59"/>
      <c r="DB173" s="59"/>
      <c r="DC173" s="59"/>
      <c r="DD173" s="59"/>
      <c r="DE173" s="59"/>
      <c r="DF173" s="59"/>
      <c r="DG173" s="59"/>
      <c r="DH173" s="59"/>
      <c r="DI173" s="59"/>
      <c r="DJ173" s="59"/>
      <c r="DK173" s="59"/>
      <c r="DL173" s="59"/>
      <c r="DM173" s="59"/>
      <c r="DN173" s="59"/>
      <c r="DO173" s="59"/>
      <c r="DP173" s="59"/>
      <c r="DQ173" s="59"/>
      <c r="DR173" s="59"/>
      <c r="DS173" s="59"/>
      <c r="DT173" s="59"/>
      <c r="DU173" s="59"/>
      <c r="DV173" s="59"/>
      <c r="DW173" s="59"/>
      <c r="DX173" s="59"/>
      <c r="DY173" s="59"/>
      <c r="DZ173" s="59"/>
      <c r="EA173" s="59"/>
      <c r="EB173" s="59"/>
      <c r="EC173" s="59"/>
      <c r="ED173" s="59"/>
      <c r="EE173" s="59"/>
      <c r="EF173" s="59"/>
      <c r="EG173" s="59"/>
      <c r="EH173" s="59"/>
      <c r="EI173" s="59"/>
      <c r="EJ173" s="59"/>
      <c r="EK173" s="59"/>
      <c r="EL173" s="59"/>
      <c r="EM173" s="59"/>
      <c r="EN173" s="59"/>
      <c r="EO173" s="59"/>
      <c r="EP173" s="59"/>
      <c r="EQ173" s="59"/>
      <c r="ER173" s="59"/>
      <c r="ES173" s="59"/>
      <c r="ET173" s="59"/>
      <c r="EU173" s="59"/>
      <c r="EV173" s="59"/>
      <c r="EW173" s="59"/>
      <c r="EX173" s="59"/>
      <c r="EY173" s="59"/>
      <c r="EZ173" s="59"/>
      <c r="FA173" s="59"/>
      <c r="FB173" s="59"/>
      <c r="FC173" s="59"/>
      <c r="FD173" s="59"/>
      <c r="FE173" s="59"/>
      <c r="FF173" s="59"/>
      <c r="FG173" s="59"/>
      <c r="FH173" s="59"/>
      <c r="FI173" s="59"/>
      <c r="FJ173" s="59"/>
      <c r="FK173" s="59"/>
      <c r="FL173" s="59"/>
      <c r="FM173" s="59"/>
      <c r="FN173" s="59"/>
      <c r="FO173" s="59"/>
      <c r="FP173" s="59"/>
      <c r="FQ173" s="59"/>
      <c r="FR173" s="59"/>
      <c r="FS173" s="59"/>
      <c r="FT173" s="59"/>
      <c r="FU173" s="59"/>
      <c r="FV173" s="59"/>
      <c r="FW173" s="59"/>
      <c r="FX173" s="59"/>
      <c r="FY173" s="59"/>
      <c r="FZ173" s="59"/>
      <c r="GA173" s="59"/>
      <c r="GB173" s="59"/>
      <c r="GC173" s="59"/>
      <c r="GD173" s="59"/>
      <c r="GE173" s="59"/>
      <c r="GF173" s="59"/>
      <c r="GG173" s="59"/>
      <c r="GH173" s="59"/>
      <c r="GI173" s="59"/>
      <c r="GJ173" s="59"/>
      <c r="GK173" s="59"/>
      <c r="GL173" s="59"/>
      <c r="GM173" s="59"/>
      <c r="GN173" s="59"/>
      <c r="GO173" s="59"/>
      <c r="GP173" s="59"/>
      <c r="GQ173" s="59"/>
      <c r="GR173" s="59"/>
      <c r="GS173" s="59"/>
      <c r="GT173" s="59"/>
      <c r="GU173" s="59"/>
      <c r="GV173" s="59"/>
      <c r="GW173" s="59"/>
      <c r="GX173" s="59"/>
      <c r="GY173" s="59"/>
      <c r="GZ173" s="59"/>
      <c r="HA173" s="59"/>
      <c r="HB173" s="59"/>
      <c r="HC173" s="59"/>
      <c r="HD173" s="59"/>
      <c r="HE173" s="59"/>
      <c r="HF173" s="59"/>
      <c r="HG173" s="59"/>
      <c r="HH173" s="59"/>
      <c r="HI173" s="59"/>
      <c r="HJ173" s="59"/>
      <c r="HK173" s="59"/>
      <c r="HL173" s="59"/>
      <c r="HM173" s="59"/>
      <c r="HN173" s="59"/>
      <c r="HO173" s="59"/>
      <c r="HP173" s="59"/>
      <c r="HQ173" s="59"/>
      <c r="HR173" s="59"/>
      <c r="HS173" s="59"/>
      <c r="HT173" s="59"/>
      <c r="HU173" s="59"/>
      <c r="HV173" s="59"/>
      <c r="HW173" s="59"/>
      <c r="HX173" s="59"/>
      <c r="HY173" s="59"/>
      <c r="HZ173" s="59"/>
      <c r="IA173" s="59"/>
      <c r="IB173" s="59"/>
      <c r="IC173" s="59"/>
      <c r="ID173" s="59"/>
      <c r="IE173" s="59"/>
      <c r="IF173" s="59"/>
      <c r="IG173" s="59"/>
      <c r="IH173" s="59"/>
      <c r="II173" s="59"/>
      <c r="IJ173" s="59"/>
      <c r="IK173" s="59"/>
    </row>
    <row r="174" spans="1:245" s="60" customFormat="1">
      <c r="A174" s="304" t="s">
        <v>1224</v>
      </c>
      <c r="B174" s="144"/>
      <c r="C174" s="12"/>
      <c r="D174" s="32"/>
      <c r="E174" s="90"/>
      <c r="F174" s="90"/>
      <c r="G174" s="90"/>
      <c r="H174" s="90"/>
      <c r="I174" s="90"/>
      <c r="J174" s="90"/>
      <c r="K174" s="90"/>
      <c r="L174" s="90"/>
      <c r="M174" s="90"/>
      <c r="N174" s="90"/>
      <c r="O174" s="90"/>
      <c r="P174" s="90"/>
      <c r="Q174" s="90"/>
      <c r="R174" s="90"/>
      <c r="S174" s="32"/>
      <c r="T174" s="50"/>
      <c r="U174" s="12"/>
      <c r="V174" s="12"/>
      <c r="W174" s="54"/>
      <c r="X174" s="54"/>
      <c r="Y174" s="54"/>
      <c r="Z174" s="54"/>
      <c r="AA174" s="54"/>
      <c r="AB174" s="54"/>
      <c r="AC174" s="54"/>
      <c r="AD174" s="54"/>
    </row>
    <row r="175" spans="1:245">
      <c r="A175" s="623" t="s">
        <v>1134</v>
      </c>
      <c r="B175" s="302" t="s">
        <v>208</v>
      </c>
      <c r="C175" s="26" t="s">
        <v>697</v>
      </c>
      <c r="D175" s="621">
        <f>VLOOKUP(B175,'[1]ICR Data'!$A:$E,5,FALSE)</f>
        <v>1.0800000000000001E-2</v>
      </c>
      <c r="E175" s="622">
        <v>0</v>
      </c>
      <c r="F175" s="622">
        <v>1</v>
      </c>
      <c r="G175" s="622">
        <v>0</v>
      </c>
      <c r="H175" s="622">
        <v>0</v>
      </c>
      <c r="I175" s="622">
        <v>0</v>
      </c>
      <c r="J175" s="622">
        <v>0</v>
      </c>
      <c r="K175" s="622">
        <v>0</v>
      </c>
      <c r="L175" s="622">
        <v>1</v>
      </c>
      <c r="M175" s="622">
        <v>0</v>
      </c>
      <c r="N175" s="622">
        <v>0</v>
      </c>
      <c r="O175" s="622">
        <v>0</v>
      </c>
      <c r="P175" s="622">
        <v>0</v>
      </c>
      <c r="Q175" s="622">
        <v>0</v>
      </c>
      <c r="R175" s="622">
        <v>0</v>
      </c>
      <c r="S175" s="621">
        <f>VLOOKUP(B175,'[1]BuySell Data'!$A:$E,5,FALSE)</f>
        <v>1E-3</v>
      </c>
      <c r="T175" s="47" t="s">
        <v>1153</v>
      </c>
      <c r="U175" s="12"/>
      <c r="V175" s="12"/>
    </row>
    <row r="176" spans="1:245">
      <c r="A176" s="305" t="s">
        <v>269</v>
      </c>
      <c r="B176" s="142" t="s">
        <v>268</v>
      </c>
      <c r="C176" s="41" t="s">
        <v>697</v>
      </c>
      <c r="D176" s="621">
        <f>VLOOKUP(B176,'[1]ICR Data'!$A:$E,5,FALSE)</f>
        <v>8.5000000000000006E-3</v>
      </c>
      <c r="E176" s="111">
        <v>0</v>
      </c>
      <c r="F176" s="111">
        <v>0.1</v>
      </c>
      <c r="G176" s="111">
        <v>0</v>
      </c>
      <c r="H176" s="111">
        <v>0</v>
      </c>
      <c r="I176" s="111">
        <v>0</v>
      </c>
      <c r="J176" s="111">
        <v>0</v>
      </c>
      <c r="K176" s="111">
        <v>0.9</v>
      </c>
      <c r="L176" s="111">
        <v>1</v>
      </c>
      <c r="M176" s="111">
        <v>0</v>
      </c>
      <c r="N176" s="111">
        <v>0</v>
      </c>
      <c r="O176" s="111">
        <v>0</v>
      </c>
      <c r="P176" s="111">
        <v>0</v>
      </c>
      <c r="Q176" s="111">
        <v>0</v>
      </c>
      <c r="R176" s="111">
        <v>0</v>
      </c>
      <c r="S176" s="621">
        <f>VLOOKUP(B176,'[1]BuySell Data'!$A:$E,5,FALSE)</f>
        <v>2E-3</v>
      </c>
      <c r="T176" s="47" t="s">
        <v>955</v>
      </c>
      <c r="U176" s="12"/>
      <c r="V176" s="12"/>
    </row>
    <row r="177" spans="1:245">
      <c r="A177" s="133" t="s">
        <v>820</v>
      </c>
      <c r="B177" s="132" t="s">
        <v>8</v>
      </c>
      <c r="C177" s="26" t="s">
        <v>697</v>
      </c>
      <c r="D177" s="621">
        <f>VLOOKUP(B177,'[1]ICR Data'!$A:$E,5,FALSE)</f>
        <v>9.4999999999999998E-3</v>
      </c>
      <c r="E177" s="111">
        <v>0</v>
      </c>
      <c r="F177" s="111">
        <v>0.3</v>
      </c>
      <c r="G177" s="111">
        <v>0</v>
      </c>
      <c r="H177" s="111">
        <v>0</v>
      </c>
      <c r="I177" s="111">
        <v>0</v>
      </c>
      <c r="J177" s="111">
        <v>0</v>
      </c>
      <c r="K177" s="111">
        <v>0.6</v>
      </c>
      <c r="L177" s="111">
        <v>1</v>
      </c>
      <c r="M177" s="111">
        <v>0</v>
      </c>
      <c r="N177" s="111">
        <v>0</v>
      </c>
      <c r="O177" s="111">
        <v>0</v>
      </c>
      <c r="P177" s="111">
        <v>0</v>
      </c>
      <c r="Q177" s="111">
        <v>0</v>
      </c>
      <c r="R177" s="111">
        <v>0</v>
      </c>
      <c r="S177" s="621">
        <f>VLOOKUP(B177,'[1]BuySell Data'!$A:$E,5,FALSE)</f>
        <v>4.0000000000000001E-3</v>
      </c>
      <c r="T177" s="47" t="s">
        <v>985</v>
      </c>
      <c r="U177" s="12"/>
      <c r="V177" s="12"/>
    </row>
    <row r="178" spans="1:245">
      <c r="A178" s="117" t="s">
        <v>257</v>
      </c>
      <c r="B178" s="132" t="s">
        <v>258</v>
      </c>
      <c r="C178" s="26" t="s">
        <v>697</v>
      </c>
      <c r="D178" s="621">
        <f>VLOOKUP(B178,'[1]ICR Data'!$A:$E,5,FALSE)</f>
        <v>9.0000000000000011E-3</v>
      </c>
      <c r="E178" s="111">
        <v>0</v>
      </c>
      <c r="F178" s="111">
        <v>0.1</v>
      </c>
      <c r="G178" s="111">
        <v>0</v>
      </c>
      <c r="H178" s="111">
        <v>0</v>
      </c>
      <c r="I178" s="111">
        <v>0</v>
      </c>
      <c r="J178" s="111">
        <v>0</v>
      </c>
      <c r="K178" s="111">
        <v>0.9</v>
      </c>
      <c r="L178" s="111">
        <v>1</v>
      </c>
      <c r="M178" s="111">
        <v>0</v>
      </c>
      <c r="N178" s="111">
        <v>0</v>
      </c>
      <c r="O178" s="111">
        <v>0</v>
      </c>
      <c r="P178" s="111">
        <v>0</v>
      </c>
      <c r="Q178" s="111">
        <v>0</v>
      </c>
      <c r="R178" s="111">
        <v>0</v>
      </c>
      <c r="S178" s="621">
        <f>VLOOKUP(B178,'[1]BuySell Data'!$A:$E,5,FALSE)</f>
        <v>4.0000000000000001E-3</v>
      </c>
      <c r="T178" s="47" t="s">
        <v>986</v>
      </c>
      <c r="U178" s="12"/>
      <c r="V178" s="12"/>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c r="BN178" s="60"/>
      <c r="BO178" s="60"/>
      <c r="BP178" s="60"/>
      <c r="BQ178" s="60"/>
      <c r="BR178" s="60"/>
      <c r="BS178" s="60"/>
      <c r="BT178" s="60"/>
      <c r="BU178" s="60"/>
      <c r="BV178" s="60"/>
      <c r="BW178" s="60"/>
      <c r="BX178" s="60"/>
      <c r="BY178" s="60"/>
      <c r="BZ178" s="60"/>
      <c r="CA178" s="60"/>
      <c r="CB178" s="60"/>
      <c r="CC178" s="60"/>
      <c r="CD178" s="60"/>
      <c r="CE178" s="60"/>
      <c r="CF178" s="60"/>
      <c r="CG178" s="60"/>
      <c r="CH178" s="60"/>
      <c r="CI178" s="60"/>
      <c r="CJ178" s="60"/>
      <c r="CK178" s="60"/>
      <c r="CL178" s="60"/>
      <c r="CM178" s="60"/>
      <c r="CN178" s="60"/>
      <c r="CO178" s="60"/>
      <c r="CP178" s="60"/>
      <c r="CQ178" s="60"/>
      <c r="CR178" s="60"/>
      <c r="CS178" s="60"/>
      <c r="CT178" s="60"/>
      <c r="CU178" s="60"/>
      <c r="CV178" s="60"/>
      <c r="CW178" s="60"/>
      <c r="CX178" s="60"/>
      <c r="CY178" s="60"/>
      <c r="CZ178" s="60"/>
      <c r="DA178" s="60"/>
      <c r="DB178" s="60"/>
      <c r="DC178" s="60"/>
      <c r="DD178" s="60"/>
      <c r="DE178" s="60"/>
      <c r="DF178" s="60"/>
      <c r="DG178" s="60"/>
      <c r="DH178" s="60"/>
      <c r="DI178" s="60"/>
      <c r="DJ178" s="60"/>
      <c r="DK178" s="60"/>
      <c r="DL178" s="60"/>
      <c r="DM178" s="60"/>
      <c r="DN178" s="60"/>
      <c r="DO178" s="60"/>
      <c r="DP178" s="60"/>
      <c r="DQ178" s="60"/>
      <c r="DR178" s="60"/>
      <c r="DS178" s="60"/>
      <c r="DT178" s="60"/>
      <c r="DU178" s="60"/>
      <c r="DV178" s="60"/>
      <c r="DW178" s="60"/>
      <c r="DX178" s="60"/>
      <c r="DY178" s="60"/>
      <c r="DZ178" s="60"/>
      <c r="EA178" s="60"/>
      <c r="EB178" s="60"/>
      <c r="EC178" s="60"/>
      <c r="ED178" s="60"/>
      <c r="EE178" s="60"/>
      <c r="EF178" s="60"/>
      <c r="EG178" s="60"/>
      <c r="EH178" s="60"/>
      <c r="EI178" s="60"/>
      <c r="EJ178" s="60"/>
      <c r="EK178" s="60"/>
      <c r="EL178" s="60"/>
      <c r="EM178" s="60"/>
      <c r="EN178" s="60"/>
      <c r="EO178" s="60"/>
      <c r="EP178" s="60"/>
      <c r="EQ178" s="60"/>
      <c r="ER178" s="60"/>
      <c r="ES178" s="60"/>
      <c r="ET178" s="60"/>
      <c r="EU178" s="60"/>
      <c r="EV178" s="60"/>
      <c r="EW178" s="60"/>
      <c r="EX178" s="60"/>
      <c r="EY178" s="60"/>
      <c r="EZ178" s="60"/>
      <c r="FA178" s="60"/>
      <c r="FB178" s="60"/>
      <c r="FC178" s="60"/>
      <c r="FD178" s="60"/>
      <c r="FE178" s="60"/>
      <c r="FF178" s="60"/>
      <c r="FG178" s="60"/>
      <c r="FH178" s="60"/>
      <c r="FI178" s="60"/>
      <c r="FJ178" s="60"/>
      <c r="FK178" s="60"/>
      <c r="FL178" s="60"/>
      <c r="FM178" s="60"/>
      <c r="FN178" s="60"/>
      <c r="FO178" s="60"/>
      <c r="FP178" s="60"/>
      <c r="FQ178" s="60"/>
      <c r="FR178" s="60"/>
      <c r="FS178" s="60"/>
      <c r="FT178" s="60"/>
      <c r="FU178" s="60"/>
      <c r="FV178" s="60"/>
      <c r="FW178" s="60"/>
      <c r="FX178" s="60"/>
      <c r="FY178" s="60"/>
      <c r="FZ178" s="60"/>
      <c r="GA178" s="60"/>
      <c r="GB178" s="60"/>
      <c r="GC178" s="60"/>
      <c r="GD178" s="60"/>
      <c r="GE178" s="60"/>
      <c r="GF178" s="60"/>
      <c r="GG178" s="60"/>
      <c r="GH178" s="60"/>
      <c r="GI178" s="60"/>
      <c r="GJ178" s="60"/>
      <c r="GK178" s="60"/>
      <c r="GL178" s="60"/>
      <c r="GM178" s="60"/>
      <c r="GN178" s="60"/>
      <c r="GO178" s="60"/>
      <c r="GP178" s="60"/>
      <c r="GQ178" s="60"/>
      <c r="GR178" s="60"/>
      <c r="GS178" s="60"/>
      <c r="GT178" s="60"/>
      <c r="GU178" s="60"/>
      <c r="GV178" s="60"/>
      <c r="GW178" s="60"/>
      <c r="GX178" s="60"/>
      <c r="GY178" s="60"/>
      <c r="GZ178" s="60"/>
      <c r="HA178" s="60"/>
      <c r="HB178" s="60"/>
      <c r="HC178" s="60"/>
      <c r="HD178" s="60"/>
      <c r="HE178" s="60"/>
      <c r="HF178" s="60"/>
      <c r="HG178" s="60"/>
      <c r="HH178" s="60"/>
      <c r="HI178" s="60"/>
      <c r="HJ178" s="60"/>
      <c r="HK178" s="60"/>
      <c r="HL178" s="60"/>
      <c r="HM178" s="60"/>
      <c r="HN178" s="60"/>
      <c r="HO178" s="60"/>
      <c r="HP178" s="60"/>
      <c r="HQ178" s="60"/>
      <c r="HR178" s="60"/>
      <c r="HS178" s="60"/>
      <c r="HT178" s="60"/>
      <c r="HU178" s="60"/>
      <c r="HV178" s="60"/>
      <c r="HW178" s="60"/>
      <c r="HX178" s="60"/>
      <c r="HY178" s="60"/>
      <c r="HZ178" s="60"/>
      <c r="IA178" s="60"/>
      <c r="IB178" s="60"/>
      <c r="IC178" s="60"/>
      <c r="ID178" s="60"/>
      <c r="IE178" s="60"/>
      <c r="IF178" s="60"/>
      <c r="IG178" s="60"/>
      <c r="IH178" s="60"/>
      <c r="II178" s="60"/>
      <c r="IJ178" s="60"/>
      <c r="IK178" s="60"/>
    </row>
    <row r="179" spans="1:245" s="60" customFormat="1" ht="15" customHeight="1">
      <c r="A179" s="131" t="s">
        <v>260</v>
      </c>
      <c r="B179" s="142" t="s">
        <v>136</v>
      </c>
      <c r="C179" s="41" t="s">
        <v>697</v>
      </c>
      <c r="D179" s="621">
        <f>VLOOKUP(B179,'[1]ICR Data'!$A:$E,5,FALSE)</f>
        <v>7.1999999999999998E-3</v>
      </c>
      <c r="E179" s="111">
        <v>0</v>
      </c>
      <c r="F179" s="111">
        <v>0.2</v>
      </c>
      <c r="G179" s="111">
        <v>0</v>
      </c>
      <c r="H179" s="111">
        <v>0</v>
      </c>
      <c r="I179" s="111">
        <v>0</v>
      </c>
      <c r="J179" s="111">
        <v>0</v>
      </c>
      <c r="K179" s="111">
        <v>0.8</v>
      </c>
      <c r="L179" s="111">
        <v>1</v>
      </c>
      <c r="M179" s="111">
        <v>0</v>
      </c>
      <c r="N179" s="111">
        <v>0</v>
      </c>
      <c r="O179" s="111">
        <v>0</v>
      </c>
      <c r="P179" s="111">
        <v>0.05</v>
      </c>
      <c r="Q179" s="111">
        <v>0</v>
      </c>
      <c r="R179" s="111">
        <v>0</v>
      </c>
      <c r="S179" s="621">
        <f>VLOOKUP(B179,'[1]BuySell Data'!$A:$E,5,FALSE)</f>
        <v>5.0000000000000001E-3</v>
      </c>
      <c r="T179" s="47" t="s">
        <v>948</v>
      </c>
      <c r="U179" s="12"/>
      <c r="V179" s="12"/>
      <c r="W179" s="54"/>
      <c r="X179" s="54"/>
      <c r="Y179" s="54"/>
      <c r="Z179" s="54"/>
      <c r="AA179" s="54"/>
      <c r="AB179" s="54"/>
      <c r="AC179" s="54"/>
      <c r="AD179" s="54"/>
    </row>
    <row r="180" spans="1:245" s="60" customFormat="1">
      <c r="A180" s="133" t="s">
        <v>185</v>
      </c>
      <c r="B180" s="132" t="s">
        <v>133</v>
      </c>
      <c r="C180" s="26" t="s">
        <v>697</v>
      </c>
      <c r="D180" s="621" t="e">
        <f>VLOOKUP(B180,'[1]ICR Data'!$A:$E,5,FALSE)</f>
        <v>#N/A</v>
      </c>
      <c r="E180" s="111">
        <v>0</v>
      </c>
      <c r="F180" s="111">
        <v>0.05</v>
      </c>
      <c r="G180" s="111">
        <v>0</v>
      </c>
      <c r="H180" s="111">
        <v>0</v>
      </c>
      <c r="I180" s="111">
        <v>0</v>
      </c>
      <c r="J180" s="111">
        <v>0</v>
      </c>
      <c r="K180" s="111">
        <v>0.95</v>
      </c>
      <c r="L180" s="111">
        <v>1</v>
      </c>
      <c r="M180" s="111">
        <v>0</v>
      </c>
      <c r="N180" s="111">
        <v>0</v>
      </c>
      <c r="O180" s="111">
        <v>0</v>
      </c>
      <c r="P180" s="111">
        <v>0</v>
      </c>
      <c r="Q180" s="111">
        <v>0</v>
      </c>
      <c r="R180" s="111">
        <v>0</v>
      </c>
      <c r="S180" s="621" t="e">
        <f>VLOOKUP(B180,'[1]BuySell Data'!$A:$E,5,FALSE)</f>
        <v>#N/A</v>
      </c>
      <c r="T180" s="47" t="s">
        <v>957</v>
      </c>
      <c r="U180" s="12"/>
      <c r="V180" s="12"/>
      <c r="W180" s="54"/>
      <c r="X180" s="54"/>
      <c r="Y180" s="54"/>
      <c r="Z180" s="54"/>
      <c r="AA180" s="54"/>
      <c r="AB180" s="54"/>
      <c r="AC180" s="54"/>
      <c r="AD180" s="54"/>
    </row>
    <row r="181" spans="1:245" s="60" customFormat="1">
      <c r="A181" s="117" t="s">
        <v>799</v>
      </c>
      <c r="B181" s="132" t="s">
        <v>53</v>
      </c>
      <c r="C181" s="26" t="s">
        <v>697</v>
      </c>
      <c r="D181" s="621">
        <f>VLOOKUP(B181,'[1]ICR Data'!$A:$E,5,FALSE)</f>
        <v>9.0000000000000011E-3</v>
      </c>
      <c r="E181" s="111">
        <v>0</v>
      </c>
      <c r="F181" s="111">
        <v>0.15</v>
      </c>
      <c r="G181" s="111">
        <v>0</v>
      </c>
      <c r="H181" s="111">
        <v>0</v>
      </c>
      <c r="I181" s="111">
        <v>0</v>
      </c>
      <c r="J181" s="111">
        <v>0</v>
      </c>
      <c r="K181" s="111">
        <v>0.6</v>
      </c>
      <c r="L181" s="111">
        <v>1</v>
      </c>
      <c r="M181" s="111">
        <v>0</v>
      </c>
      <c r="N181" s="111">
        <v>0</v>
      </c>
      <c r="O181" s="111">
        <v>0</v>
      </c>
      <c r="P181" s="111">
        <v>0.15</v>
      </c>
      <c r="Q181" s="111">
        <v>0</v>
      </c>
      <c r="R181" s="111">
        <v>0</v>
      </c>
      <c r="S181" s="621">
        <f>VLOOKUP(B181,'[1]BuySell Data'!$A:$E,5,FALSE)</f>
        <v>4.6999999999999993E-3</v>
      </c>
      <c r="T181" s="47" t="s">
        <v>950</v>
      </c>
      <c r="U181" s="12"/>
      <c r="V181" s="12"/>
      <c r="W181" s="54"/>
      <c r="X181" s="54"/>
      <c r="Y181" s="54"/>
      <c r="Z181" s="54"/>
      <c r="AA181" s="54"/>
      <c r="AB181" s="54"/>
      <c r="AC181" s="54"/>
      <c r="AD181" s="54"/>
    </row>
    <row r="182" spans="1:245" s="60" customFormat="1">
      <c r="A182" s="117" t="s">
        <v>102</v>
      </c>
      <c r="B182" s="132" t="s">
        <v>95</v>
      </c>
      <c r="C182" s="26" t="s">
        <v>697</v>
      </c>
      <c r="D182" s="621">
        <f>VLOOKUP(B182,'[1]ICR Data'!$A:$E,5,FALSE)</f>
        <v>9.7999999999999997E-3</v>
      </c>
      <c r="E182" s="111">
        <v>0</v>
      </c>
      <c r="F182" s="111">
        <v>0.1</v>
      </c>
      <c r="G182" s="111">
        <v>0</v>
      </c>
      <c r="H182" s="111">
        <v>0</v>
      </c>
      <c r="I182" s="111">
        <v>0</v>
      </c>
      <c r="J182" s="111">
        <v>0</v>
      </c>
      <c r="K182" s="111">
        <v>0.9</v>
      </c>
      <c r="L182" s="111">
        <v>1</v>
      </c>
      <c r="M182" s="111">
        <v>0</v>
      </c>
      <c r="N182" s="111">
        <v>0</v>
      </c>
      <c r="O182" s="111">
        <v>0</v>
      </c>
      <c r="P182" s="111">
        <v>0</v>
      </c>
      <c r="Q182" s="111">
        <v>0</v>
      </c>
      <c r="R182" s="111">
        <v>0</v>
      </c>
      <c r="S182" s="621">
        <f>VLOOKUP(B182,'[1]BuySell Data'!$A:$E,5,FALSE)</f>
        <v>3.0000000000000001E-3</v>
      </c>
      <c r="T182" s="47" t="s">
        <v>983</v>
      </c>
      <c r="U182" s="12"/>
      <c r="V182" s="12"/>
      <c r="W182" s="54"/>
      <c r="X182" s="54"/>
      <c r="Y182" s="54"/>
      <c r="Z182" s="54"/>
      <c r="AA182" s="54"/>
      <c r="AB182" s="54"/>
      <c r="AC182" s="54"/>
      <c r="AD182" s="54"/>
    </row>
    <row r="183" spans="1:245" s="60" customFormat="1">
      <c r="A183" s="133" t="s">
        <v>34</v>
      </c>
      <c r="B183" s="132" t="s">
        <v>35</v>
      </c>
      <c r="C183" s="26" t="s">
        <v>697</v>
      </c>
      <c r="D183" s="621">
        <f>VLOOKUP(B183,'[1]ICR Data'!$A:$E,5,FALSE)</f>
        <v>3.4999999999999996E-3</v>
      </c>
      <c r="E183" s="111">
        <v>0</v>
      </c>
      <c r="F183" s="111">
        <v>0</v>
      </c>
      <c r="G183" s="111">
        <v>0</v>
      </c>
      <c r="H183" s="111">
        <v>0</v>
      </c>
      <c r="I183" s="111">
        <v>0</v>
      </c>
      <c r="J183" s="111">
        <v>0</v>
      </c>
      <c r="K183" s="111">
        <v>1</v>
      </c>
      <c r="L183" s="111">
        <v>1</v>
      </c>
      <c r="M183" s="111">
        <v>0</v>
      </c>
      <c r="N183" s="111">
        <v>0</v>
      </c>
      <c r="O183" s="111">
        <v>0</v>
      </c>
      <c r="P183" s="111">
        <v>0</v>
      </c>
      <c r="Q183" s="111">
        <v>0</v>
      </c>
      <c r="R183" s="111">
        <v>0</v>
      </c>
      <c r="S183" s="621">
        <f>VLOOKUP(B183,'[1]BuySell Data'!$A:$E,5,FALSE)</f>
        <v>1E-3</v>
      </c>
      <c r="T183" s="47" t="s">
        <v>954</v>
      </c>
      <c r="U183" s="12"/>
      <c r="V183" s="12"/>
      <c r="W183" s="54"/>
      <c r="X183" s="54"/>
      <c r="Y183" s="54"/>
      <c r="Z183" s="54"/>
      <c r="AA183" s="54"/>
      <c r="AB183" s="54"/>
      <c r="AC183" s="54"/>
      <c r="AD183" s="54"/>
    </row>
    <row r="184" spans="1:245" s="60" customFormat="1">
      <c r="A184" s="304" t="s">
        <v>169</v>
      </c>
      <c r="B184" s="144"/>
      <c r="C184" s="12"/>
      <c r="D184" s="100"/>
      <c r="E184" s="90"/>
      <c r="F184" s="31"/>
      <c r="G184" s="90"/>
      <c r="H184" s="31"/>
      <c r="I184" s="90"/>
      <c r="J184" s="31"/>
      <c r="K184" s="90"/>
      <c r="L184" s="31"/>
      <c r="M184" s="90"/>
      <c r="N184" s="31"/>
      <c r="O184" s="90"/>
      <c r="P184" s="31"/>
      <c r="Q184" s="90"/>
      <c r="R184" s="31"/>
      <c r="S184" s="100"/>
      <c r="T184" s="50"/>
      <c r="U184" s="12"/>
      <c r="V184" s="12"/>
      <c r="W184" s="54"/>
      <c r="X184" s="54"/>
      <c r="Y184" s="54"/>
      <c r="Z184" s="54"/>
      <c r="AA184" s="54"/>
      <c r="AB184" s="54"/>
      <c r="AC184" s="54"/>
      <c r="AD184" s="54"/>
    </row>
    <row r="185" spans="1:245" s="60" customFormat="1">
      <c r="A185" s="131" t="s">
        <v>186</v>
      </c>
      <c r="B185" s="142" t="s">
        <v>135</v>
      </c>
      <c r="C185" s="41" t="s">
        <v>697</v>
      </c>
      <c r="D185" s="621" t="e">
        <f>VLOOKUP(B185,'[1]ICR Data'!$A:$E,5,FALSE)</f>
        <v>#N/A</v>
      </c>
      <c r="E185" s="111">
        <v>0</v>
      </c>
      <c r="F185" s="111">
        <v>0.1</v>
      </c>
      <c r="G185" s="111">
        <v>0</v>
      </c>
      <c r="H185" s="111">
        <v>0</v>
      </c>
      <c r="I185" s="111">
        <v>0</v>
      </c>
      <c r="J185" s="111">
        <v>0</v>
      </c>
      <c r="K185" s="111">
        <v>0.9</v>
      </c>
      <c r="L185" s="111">
        <v>1</v>
      </c>
      <c r="M185" s="111">
        <v>0</v>
      </c>
      <c r="N185" s="111">
        <v>0</v>
      </c>
      <c r="O185" s="111">
        <v>0</v>
      </c>
      <c r="P185" s="111">
        <v>0</v>
      </c>
      <c r="Q185" s="111">
        <v>0</v>
      </c>
      <c r="R185" s="111">
        <v>0</v>
      </c>
      <c r="S185" s="621" t="e">
        <f>VLOOKUP(B185,'[1]BuySell Data'!$A:$E,5,FALSE)</f>
        <v>#N/A</v>
      </c>
      <c r="T185" s="47" t="s">
        <v>982</v>
      </c>
      <c r="U185" s="12"/>
      <c r="V185" s="12"/>
      <c r="W185" s="54"/>
      <c r="X185" s="54"/>
      <c r="Y185" s="54"/>
      <c r="Z185" s="54"/>
      <c r="AA185" s="54"/>
      <c r="AB185" s="54"/>
      <c r="AC185" s="54"/>
      <c r="AD185" s="54"/>
    </row>
    <row r="186" spans="1:245" s="60" customFormat="1">
      <c r="A186" s="133" t="s">
        <v>137</v>
      </c>
      <c r="B186" s="132" t="s">
        <v>138</v>
      </c>
      <c r="C186" s="26" t="s">
        <v>697</v>
      </c>
      <c r="D186" s="621">
        <f>VLOOKUP(B186,'[1]ICR Data'!$A:$E,5,FALSE)</f>
        <v>1.1000000000000001E-2</v>
      </c>
      <c r="E186" s="111">
        <v>0</v>
      </c>
      <c r="F186" s="111">
        <v>0.1</v>
      </c>
      <c r="G186" s="111">
        <v>0</v>
      </c>
      <c r="H186" s="111">
        <v>0</v>
      </c>
      <c r="I186" s="111">
        <v>0</v>
      </c>
      <c r="J186" s="111">
        <v>0</v>
      </c>
      <c r="K186" s="111">
        <v>0.9</v>
      </c>
      <c r="L186" s="111">
        <v>1</v>
      </c>
      <c r="M186" s="111">
        <v>0</v>
      </c>
      <c r="N186" s="111">
        <v>0</v>
      </c>
      <c r="O186" s="111">
        <v>0</v>
      </c>
      <c r="P186" s="111">
        <v>0</v>
      </c>
      <c r="Q186" s="111">
        <v>0</v>
      </c>
      <c r="R186" s="111">
        <v>0</v>
      </c>
      <c r="S186" s="621">
        <f>VLOOKUP(B186,'[1]BuySell Data'!$A:$E,5,FALSE)</f>
        <v>2.3999999999999998E-3</v>
      </c>
      <c r="T186" s="47" t="s">
        <v>951</v>
      </c>
      <c r="U186" s="12"/>
      <c r="V186" s="12"/>
      <c r="W186" s="54"/>
      <c r="X186" s="54"/>
      <c r="Y186" s="54"/>
      <c r="Z186" s="54"/>
      <c r="AA186" s="54"/>
      <c r="AB186" s="54"/>
      <c r="AC186" s="54"/>
      <c r="AD186" s="54"/>
    </row>
    <row r="187" spans="1:245" s="60" customFormat="1">
      <c r="A187" s="117" t="s">
        <v>1172</v>
      </c>
      <c r="B187" s="132" t="s">
        <v>1160</v>
      </c>
      <c r="C187" s="26" t="s">
        <v>697</v>
      </c>
      <c r="D187" s="621">
        <f>VLOOKUP(B187,'[1]ICR Data'!$A:$E,5,FALSE)</f>
        <v>1.3000000000000001E-2</v>
      </c>
      <c r="E187" s="111">
        <v>0</v>
      </c>
      <c r="F187" s="111">
        <v>1</v>
      </c>
      <c r="G187" s="111">
        <v>0</v>
      </c>
      <c r="H187" s="111">
        <v>0</v>
      </c>
      <c r="I187" s="111">
        <v>0</v>
      </c>
      <c r="J187" s="111">
        <v>0</v>
      </c>
      <c r="K187" s="111">
        <v>0</v>
      </c>
      <c r="L187" s="111">
        <v>1</v>
      </c>
      <c r="M187" s="111">
        <v>0</v>
      </c>
      <c r="N187" s="111">
        <v>0</v>
      </c>
      <c r="O187" s="111">
        <v>0</v>
      </c>
      <c r="P187" s="111">
        <v>0</v>
      </c>
      <c r="Q187" s="111">
        <v>0</v>
      </c>
      <c r="R187" s="111">
        <v>0</v>
      </c>
      <c r="S187" s="621">
        <f>VLOOKUP(B187,'[1]BuySell Data'!$A:$E,5,FALSE)</f>
        <v>4.0000000000000001E-3</v>
      </c>
      <c r="T187" s="47" t="s">
        <v>1173</v>
      </c>
      <c r="U187" s="12"/>
      <c r="V187" s="12"/>
      <c r="W187" s="54"/>
      <c r="X187" s="54"/>
      <c r="Y187" s="54"/>
      <c r="Z187" s="54"/>
      <c r="AA187" s="54"/>
      <c r="AB187" s="54"/>
      <c r="AC187" s="54"/>
      <c r="AD187" s="54"/>
    </row>
    <row r="188" spans="1:245" s="60" customFormat="1">
      <c r="A188" s="329" t="s">
        <v>170</v>
      </c>
      <c r="B188" s="330"/>
      <c r="C188" s="32"/>
      <c r="D188" s="32"/>
      <c r="E188" s="90"/>
      <c r="F188" s="90"/>
      <c r="G188" s="90"/>
      <c r="H188" s="90"/>
      <c r="I188" s="90"/>
      <c r="J188" s="90"/>
      <c r="K188" s="90"/>
      <c r="L188" s="90"/>
      <c r="M188" s="90"/>
      <c r="N188" s="90"/>
      <c r="O188" s="90"/>
      <c r="P188" s="90"/>
      <c r="Q188" s="90"/>
      <c r="R188" s="90"/>
      <c r="S188" s="32"/>
      <c r="T188" s="50"/>
      <c r="U188" s="12"/>
      <c r="V188" s="12"/>
      <c r="W188" s="54"/>
      <c r="X188" s="54"/>
      <c r="Y188" s="54"/>
      <c r="Z188" s="54"/>
      <c r="AA188" s="54"/>
      <c r="AB188" s="54"/>
      <c r="AC188" s="54"/>
      <c r="AD188" s="54"/>
    </row>
    <row r="189" spans="1:245" s="60" customFormat="1">
      <c r="A189" s="333" t="s">
        <v>1094</v>
      </c>
      <c r="B189" s="132" t="s">
        <v>1093</v>
      </c>
      <c r="C189" s="26" t="s">
        <v>697</v>
      </c>
      <c r="D189" s="621">
        <f>VLOOKUP(B189,'[1]ICR Data'!$A:$E,5,FALSE)</f>
        <v>1.5099999999999999E-2</v>
      </c>
      <c r="E189" s="622">
        <v>0</v>
      </c>
      <c r="F189" s="622">
        <v>0.15</v>
      </c>
      <c r="G189" s="622">
        <v>0</v>
      </c>
      <c r="H189" s="622">
        <v>0</v>
      </c>
      <c r="I189" s="622">
        <v>0</v>
      </c>
      <c r="J189" s="622">
        <v>0</v>
      </c>
      <c r="K189" s="622">
        <v>0.85</v>
      </c>
      <c r="L189" s="622">
        <v>1</v>
      </c>
      <c r="M189" s="622">
        <v>0</v>
      </c>
      <c r="N189" s="622">
        <v>0</v>
      </c>
      <c r="O189" s="622">
        <v>0</v>
      </c>
      <c r="P189" s="622">
        <v>0</v>
      </c>
      <c r="Q189" s="622">
        <v>0</v>
      </c>
      <c r="R189" s="622">
        <v>0</v>
      </c>
      <c r="S189" s="621">
        <f>VLOOKUP(B189,'[1]BuySell Data'!$A:$E,5,FALSE)</f>
        <v>2E-3</v>
      </c>
      <c r="T189" s="47"/>
      <c r="U189" s="12"/>
      <c r="V189" s="12"/>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c r="BI189" s="54"/>
      <c r="BJ189" s="54"/>
      <c r="BK189" s="54"/>
      <c r="BL189" s="54"/>
      <c r="BM189" s="54"/>
      <c r="BN189" s="54"/>
      <c r="BO189" s="54"/>
      <c r="BP189" s="54"/>
      <c r="BQ189" s="54"/>
      <c r="BR189" s="54"/>
      <c r="BS189" s="54"/>
      <c r="BT189" s="54"/>
      <c r="BU189" s="54"/>
      <c r="BV189" s="54"/>
      <c r="BW189" s="54"/>
      <c r="BX189" s="54"/>
      <c r="BY189" s="54"/>
      <c r="BZ189" s="54"/>
      <c r="CA189" s="54"/>
      <c r="CB189" s="54"/>
      <c r="CC189" s="54"/>
      <c r="CD189" s="54"/>
      <c r="CE189" s="54"/>
      <c r="CF189" s="54"/>
      <c r="CG189" s="54"/>
      <c r="CH189" s="54"/>
      <c r="CI189" s="54"/>
      <c r="CJ189" s="54"/>
      <c r="CK189" s="54"/>
      <c r="CL189" s="54"/>
      <c r="CM189" s="54"/>
      <c r="CN189" s="54"/>
      <c r="CO189" s="54"/>
      <c r="CP189" s="54"/>
      <c r="CQ189" s="54"/>
      <c r="CR189" s="54"/>
      <c r="CS189" s="54"/>
      <c r="CT189" s="54"/>
      <c r="CU189" s="54"/>
      <c r="CV189" s="54"/>
      <c r="CW189" s="54"/>
      <c r="CX189" s="54"/>
      <c r="CY189" s="54"/>
      <c r="CZ189" s="54"/>
      <c r="DA189" s="54"/>
      <c r="DB189" s="54"/>
      <c r="DC189" s="54"/>
      <c r="DD189" s="54"/>
      <c r="DE189" s="54"/>
      <c r="DF189" s="54"/>
      <c r="DG189" s="54"/>
      <c r="DH189" s="54"/>
      <c r="DI189" s="54"/>
      <c r="DJ189" s="54"/>
      <c r="DK189" s="54"/>
      <c r="DL189" s="54"/>
      <c r="DM189" s="54"/>
      <c r="DN189" s="54"/>
      <c r="DO189" s="54"/>
      <c r="DP189" s="54"/>
      <c r="DQ189" s="54"/>
      <c r="DR189" s="54"/>
      <c r="DS189" s="54"/>
      <c r="DT189" s="54"/>
      <c r="DU189" s="54"/>
      <c r="DV189" s="54"/>
      <c r="DW189" s="54"/>
      <c r="DX189" s="54"/>
      <c r="DY189" s="54"/>
      <c r="DZ189" s="54"/>
      <c r="EA189" s="54"/>
      <c r="EB189" s="54"/>
      <c r="EC189" s="54"/>
      <c r="ED189" s="54"/>
      <c r="EE189" s="54"/>
      <c r="EF189" s="54"/>
      <c r="EG189" s="54"/>
      <c r="EH189" s="54"/>
      <c r="EI189" s="54"/>
      <c r="EJ189" s="54"/>
      <c r="EK189" s="54"/>
      <c r="EL189" s="54"/>
      <c r="EM189" s="54"/>
      <c r="EN189" s="54"/>
      <c r="EO189" s="54"/>
      <c r="EP189" s="54"/>
      <c r="EQ189" s="54"/>
      <c r="ER189" s="54"/>
      <c r="ES189" s="54"/>
      <c r="ET189" s="54"/>
      <c r="EU189" s="54"/>
      <c r="EV189" s="54"/>
      <c r="EW189" s="54"/>
      <c r="EX189" s="54"/>
      <c r="EY189" s="54"/>
      <c r="EZ189" s="54"/>
      <c r="FA189" s="54"/>
      <c r="FB189" s="54"/>
      <c r="FC189" s="54"/>
      <c r="FD189" s="54"/>
      <c r="FE189" s="54"/>
      <c r="FF189" s="54"/>
      <c r="FG189" s="54"/>
      <c r="FH189" s="54"/>
      <c r="FI189" s="54"/>
      <c r="FJ189" s="54"/>
      <c r="FK189" s="54"/>
      <c r="FL189" s="54"/>
      <c r="FM189" s="54"/>
      <c r="FN189" s="54"/>
      <c r="FO189" s="54"/>
      <c r="FP189" s="54"/>
      <c r="FQ189" s="54"/>
      <c r="FR189" s="54"/>
      <c r="FS189" s="54"/>
      <c r="FT189" s="54"/>
      <c r="FU189" s="54"/>
      <c r="FV189" s="54"/>
      <c r="FW189" s="54"/>
      <c r="FX189" s="54"/>
      <c r="FY189" s="54"/>
      <c r="FZ189" s="54"/>
      <c r="GA189" s="54"/>
      <c r="GB189" s="54"/>
      <c r="GC189" s="54"/>
      <c r="GD189" s="54"/>
      <c r="GE189" s="54"/>
      <c r="GF189" s="54"/>
      <c r="GG189" s="54"/>
      <c r="GH189" s="54"/>
      <c r="GI189" s="54"/>
      <c r="GJ189" s="54"/>
      <c r="GK189" s="54"/>
      <c r="GL189" s="54"/>
      <c r="GM189" s="54"/>
      <c r="GN189" s="54"/>
      <c r="GO189" s="54"/>
      <c r="GP189" s="54"/>
      <c r="GQ189" s="54"/>
      <c r="GR189" s="54"/>
      <c r="GS189" s="54"/>
      <c r="GT189" s="54"/>
      <c r="GU189" s="54"/>
      <c r="GV189" s="54"/>
      <c r="GW189" s="54"/>
      <c r="GX189" s="54"/>
      <c r="GY189" s="54"/>
      <c r="GZ189" s="54"/>
      <c r="HA189" s="54"/>
      <c r="HB189" s="54"/>
      <c r="HC189" s="54"/>
      <c r="HD189" s="54"/>
      <c r="HE189" s="54"/>
      <c r="HF189" s="54"/>
      <c r="HG189" s="54"/>
      <c r="HH189" s="54"/>
      <c r="HI189" s="54"/>
      <c r="HJ189" s="54"/>
      <c r="HK189" s="54"/>
      <c r="HL189" s="54"/>
      <c r="HM189" s="54"/>
      <c r="HN189" s="54"/>
      <c r="HO189" s="54"/>
      <c r="HP189" s="54"/>
      <c r="HQ189" s="54"/>
      <c r="HR189" s="54"/>
      <c r="HS189" s="54"/>
      <c r="HT189" s="54"/>
      <c r="HU189" s="54"/>
      <c r="HV189" s="54"/>
      <c r="HW189" s="54"/>
      <c r="HX189" s="54"/>
      <c r="HY189" s="54"/>
      <c r="HZ189" s="54"/>
      <c r="IA189" s="54"/>
      <c r="IB189" s="54"/>
      <c r="IC189" s="54"/>
      <c r="ID189" s="54"/>
      <c r="IE189" s="54"/>
      <c r="IF189" s="54"/>
      <c r="IG189" s="54"/>
      <c r="IH189" s="54"/>
      <c r="II189" s="54"/>
      <c r="IJ189" s="54"/>
      <c r="IK189" s="54"/>
    </row>
    <row r="190" spans="1:245" s="60" customFormat="1">
      <c r="A190" s="365" t="s">
        <v>1092</v>
      </c>
      <c r="B190" s="314" t="s">
        <v>1091</v>
      </c>
      <c r="C190" s="41" t="s">
        <v>697</v>
      </c>
      <c r="D190" s="621">
        <f>VLOOKUP(B190,'[1]ICR Data'!$A:$E,5,FALSE)</f>
        <v>9.4999999999999998E-3</v>
      </c>
      <c r="E190" s="111">
        <v>0</v>
      </c>
      <c r="F190" s="111">
        <v>0.2</v>
      </c>
      <c r="G190" s="111">
        <v>0</v>
      </c>
      <c r="H190" s="111">
        <v>0</v>
      </c>
      <c r="I190" s="111">
        <v>0</v>
      </c>
      <c r="J190" s="111">
        <v>0</v>
      </c>
      <c r="K190" s="111">
        <v>0.8</v>
      </c>
      <c r="L190" s="111">
        <v>1</v>
      </c>
      <c r="M190" s="111">
        <v>0</v>
      </c>
      <c r="N190" s="111">
        <v>0</v>
      </c>
      <c r="O190" s="111">
        <v>0</v>
      </c>
      <c r="P190" s="111">
        <v>0.05</v>
      </c>
      <c r="Q190" s="111">
        <v>0</v>
      </c>
      <c r="R190" s="111">
        <v>0</v>
      </c>
      <c r="S190" s="621">
        <f>VLOOKUP(B190,'[1]BuySell Data'!$A:$E,5,FALSE)</f>
        <v>4.0000000000000001E-3</v>
      </c>
      <c r="T190" s="47"/>
      <c r="U190" s="12"/>
      <c r="V190" s="12"/>
      <c r="W190" s="54"/>
      <c r="X190" s="54"/>
      <c r="Y190" s="54"/>
      <c r="Z190" s="54"/>
      <c r="AA190" s="54"/>
      <c r="AB190" s="54"/>
      <c r="AC190" s="54"/>
      <c r="AD190" s="54"/>
    </row>
    <row r="191" spans="1:245" s="60" customFormat="1">
      <c r="A191" s="362" t="s">
        <v>187</v>
      </c>
      <c r="B191" s="276" t="s">
        <v>134</v>
      </c>
      <c r="C191" s="41" t="s">
        <v>697</v>
      </c>
      <c r="D191" s="621">
        <f>VLOOKUP(B191,'[1]ICR Data'!$A:$E,5,FALSE)</f>
        <v>9.4999999999999998E-3</v>
      </c>
      <c r="E191" s="111">
        <v>0</v>
      </c>
      <c r="F191" s="111">
        <v>0.05</v>
      </c>
      <c r="G191" s="111">
        <v>0</v>
      </c>
      <c r="H191" s="111">
        <v>0</v>
      </c>
      <c r="I191" s="111">
        <v>0</v>
      </c>
      <c r="J191" s="111">
        <v>0</v>
      </c>
      <c r="K191" s="111">
        <v>0.95</v>
      </c>
      <c r="L191" s="111">
        <v>1</v>
      </c>
      <c r="M191" s="111">
        <v>0</v>
      </c>
      <c r="N191" s="111">
        <v>0</v>
      </c>
      <c r="O191" s="111">
        <v>0</v>
      </c>
      <c r="P191" s="111">
        <v>0</v>
      </c>
      <c r="Q191" s="111">
        <v>0</v>
      </c>
      <c r="R191" s="111">
        <v>0</v>
      </c>
      <c r="S191" s="621">
        <f>VLOOKUP(B191,'[1]BuySell Data'!$A:$E,5,FALSE)</f>
        <v>5.1999999999999998E-3</v>
      </c>
      <c r="T191" s="47" t="s">
        <v>982</v>
      </c>
      <c r="U191" s="12"/>
      <c r="V191" s="12"/>
      <c r="W191" s="54"/>
      <c r="X191" s="54"/>
      <c r="Y191" s="54"/>
      <c r="Z191" s="54"/>
      <c r="AA191" s="54"/>
      <c r="AB191" s="54"/>
      <c r="AC191" s="54"/>
      <c r="AD191" s="54"/>
    </row>
    <row r="192" spans="1:245" s="60" customFormat="1">
      <c r="A192" s="117" t="s">
        <v>800</v>
      </c>
      <c r="B192" s="132" t="s">
        <v>16</v>
      </c>
      <c r="C192" s="26" t="s">
        <v>697</v>
      </c>
      <c r="D192" s="621">
        <f>VLOOKUP(B192,'[1]ICR Data'!$A:$E,5,FALSE)</f>
        <v>9.4999999999999998E-3</v>
      </c>
      <c r="E192" s="111">
        <v>0</v>
      </c>
      <c r="F192" s="111">
        <v>0.2</v>
      </c>
      <c r="G192" s="111">
        <v>0</v>
      </c>
      <c r="H192" s="111">
        <v>0</v>
      </c>
      <c r="I192" s="111">
        <v>0</v>
      </c>
      <c r="J192" s="111">
        <v>0</v>
      </c>
      <c r="K192" s="111">
        <v>0.8</v>
      </c>
      <c r="L192" s="111">
        <v>1</v>
      </c>
      <c r="M192" s="111">
        <v>0</v>
      </c>
      <c r="N192" s="111">
        <v>0</v>
      </c>
      <c r="O192" s="111">
        <v>0</v>
      </c>
      <c r="P192" s="111">
        <v>0</v>
      </c>
      <c r="Q192" s="111">
        <v>0</v>
      </c>
      <c r="R192" s="111">
        <v>0</v>
      </c>
      <c r="S192" s="621">
        <f>VLOOKUP(B192,'[1]BuySell Data'!$A:$E,5,FALSE)</f>
        <v>4.4000000000000003E-3</v>
      </c>
      <c r="T192" s="47" t="s">
        <v>950</v>
      </c>
      <c r="U192" s="12"/>
      <c r="V192" s="12"/>
      <c r="W192" s="54"/>
      <c r="X192" s="54"/>
      <c r="Y192" s="54"/>
      <c r="Z192" s="54"/>
      <c r="AA192" s="54"/>
      <c r="AB192" s="54"/>
      <c r="AC192" s="54"/>
      <c r="AD192" s="54"/>
    </row>
    <row r="193" spans="1:245" s="60" customFormat="1">
      <c r="A193" s="148" t="s">
        <v>103</v>
      </c>
      <c r="B193" s="132" t="s">
        <v>56</v>
      </c>
      <c r="C193" s="26" t="s">
        <v>697</v>
      </c>
      <c r="D193" s="621">
        <f>VLOOKUP(B193,'[1]ICR Data'!$A:$E,5,FALSE)</f>
        <v>1.18E-2</v>
      </c>
      <c r="E193" s="111">
        <v>0</v>
      </c>
      <c r="F193" s="111">
        <v>0.1</v>
      </c>
      <c r="G193" s="111">
        <v>0</v>
      </c>
      <c r="H193" s="111">
        <v>0</v>
      </c>
      <c r="I193" s="111">
        <v>0</v>
      </c>
      <c r="J193" s="111">
        <v>0</v>
      </c>
      <c r="K193" s="111">
        <v>0.9</v>
      </c>
      <c r="L193" s="111">
        <v>1</v>
      </c>
      <c r="M193" s="111">
        <v>0</v>
      </c>
      <c r="N193" s="111">
        <v>0</v>
      </c>
      <c r="O193" s="111">
        <v>0</v>
      </c>
      <c r="P193" s="111">
        <v>0</v>
      </c>
      <c r="Q193" s="111">
        <v>0</v>
      </c>
      <c r="R193" s="111">
        <v>0</v>
      </c>
      <c r="S193" s="621">
        <f>VLOOKUP(B193,'[1]BuySell Data'!$A:$E,5,FALSE)</f>
        <v>2.3999999999999998E-3</v>
      </c>
      <c r="T193" s="47" t="s">
        <v>951</v>
      </c>
      <c r="U193" s="12"/>
      <c r="V193" s="12"/>
      <c r="W193" s="54"/>
      <c r="X193" s="54"/>
      <c r="Y193" s="54"/>
      <c r="Z193" s="54"/>
      <c r="AA193" s="54"/>
      <c r="AB193" s="54"/>
      <c r="AC193" s="54"/>
      <c r="AD193" s="54"/>
    </row>
    <row r="194" spans="1:245" s="60" customFormat="1">
      <c r="A194" s="304" t="s">
        <v>171</v>
      </c>
      <c r="B194" s="144"/>
      <c r="C194" s="12"/>
      <c r="D194" s="32"/>
      <c r="E194" s="90"/>
      <c r="F194" s="90"/>
      <c r="G194" s="90"/>
      <c r="H194" s="90"/>
      <c r="I194" s="90"/>
      <c r="J194" s="90"/>
      <c r="K194" s="90"/>
      <c r="L194" s="90"/>
      <c r="M194" s="90"/>
      <c r="N194" s="90"/>
      <c r="O194" s="90"/>
      <c r="P194" s="90"/>
      <c r="Q194" s="90"/>
      <c r="R194" s="90"/>
      <c r="S194" s="32"/>
      <c r="T194" s="50"/>
      <c r="U194" s="12"/>
      <c r="V194" s="12"/>
      <c r="W194" s="54"/>
      <c r="X194" s="54"/>
      <c r="Y194" s="54"/>
      <c r="Z194" s="54"/>
      <c r="AA194" s="54"/>
      <c r="AB194" s="54"/>
      <c r="AC194" s="54"/>
      <c r="AD194" s="54"/>
    </row>
    <row r="195" spans="1:245" s="60" customFormat="1">
      <c r="A195" s="623" t="s">
        <v>1133</v>
      </c>
      <c r="B195" s="132" t="s">
        <v>130</v>
      </c>
      <c r="C195" s="26" t="s">
        <v>697</v>
      </c>
      <c r="D195" s="621">
        <f>VLOOKUP(B195,'[1]ICR Data'!$A:$E,5,FALSE)</f>
        <v>2.3E-2</v>
      </c>
      <c r="E195" s="622">
        <v>0</v>
      </c>
      <c r="F195" s="622">
        <v>0.1</v>
      </c>
      <c r="G195" s="622">
        <v>0</v>
      </c>
      <c r="H195" s="622">
        <v>0</v>
      </c>
      <c r="I195" s="622">
        <v>0</v>
      </c>
      <c r="J195" s="622">
        <v>0</v>
      </c>
      <c r="K195" s="622">
        <v>0.9</v>
      </c>
      <c r="L195" s="622">
        <v>1</v>
      </c>
      <c r="M195" s="622">
        <v>0</v>
      </c>
      <c r="N195" s="622">
        <v>0</v>
      </c>
      <c r="O195" s="622">
        <v>0</v>
      </c>
      <c r="P195" s="622">
        <v>0</v>
      </c>
      <c r="Q195" s="622">
        <v>0</v>
      </c>
      <c r="R195" s="622">
        <v>0</v>
      </c>
      <c r="S195" s="621">
        <f>VLOOKUP(B195,'[1]BuySell Data'!$A:$E,5,FALSE)</f>
        <v>0.01</v>
      </c>
      <c r="T195" s="47" t="s">
        <v>1153</v>
      </c>
      <c r="U195" s="12"/>
      <c r="V195" s="12"/>
      <c r="W195" s="54"/>
      <c r="X195" s="54"/>
      <c r="Y195" s="54"/>
      <c r="Z195" s="54"/>
      <c r="AA195" s="54"/>
      <c r="AB195" s="54"/>
      <c r="AC195" s="54"/>
      <c r="AD195" s="54"/>
    </row>
    <row r="196" spans="1:245" s="60" customFormat="1">
      <c r="A196" s="338" t="s">
        <v>609</v>
      </c>
      <c r="B196" s="142" t="s">
        <v>225</v>
      </c>
      <c r="C196" s="41" t="s">
        <v>697</v>
      </c>
      <c r="D196" s="621">
        <f>VLOOKUP(B196,'[1]ICR Data'!$A:$E,5,FALSE)</f>
        <v>1.55E-2</v>
      </c>
      <c r="E196" s="111">
        <v>0</v>
      </c>
      <c r="F196" s="111">
        <v>0.1</v>
      </c>
      <c r="G196" s="111">
        <v>0</v>
      </c>
      <c r="H196" s="111">
        <v>0</v>
      </c>
      <c r="I196" s="111">
        <v>0</v>
      </c>
      <c r="J196" s="111">
        <v>0</v>
      </c>
      <c r="K196" s="111">
        <v>0.9</v>
      </c>
      <c r="L196" s="111">
        <v>1</v>
      </c>
      <c r="M196" s="111">
        <v>0</v>
      </c>
      <c r="N196" s="111">
        <v>0</v>
      </c>
      <c r="O196" s="111">
        <v>0</v>
      </c>
      <c r="P196" s="111">
        <v>0</v>
      </c>
      <c r="Q196" s="111">
        <v>0</v>
      </c>
      <c r="R196" s="111">
        <v>0</v>
      </c>
      <c r="S196" s="621">
        <f>VLOOKUP(B196,'[1]BuySell Data'!$A:$E,5,FALSE)</f>
        <v>8.0000000000000004E-4</v>
      </c>
      <c r="T196" s="47" t="s">
        <v>949</v>
      </c>
      <c r="U196" s="12"/>
      <c r="V196" s="12"/>
      <c r="W196" s="54"/>
      <c r="X196" s="54"/>
      <c r="Y196" s="54"/>
      <c r="Z196" s="54"/>
      <c r="AA196" s="54"/>
      <c r="AB196" s="54"/>
      <c r="AC196" s="54"/>
      <c r="AD196" s="54"/>
    </row>
    <row r="197" spans="1:245" s="60" customFormat="1">
      <c r="A197" s="133" t="s">
        <v>231</v>
      </c>
      <c r="B197" s="132" t="s">
        <v>28</v>
      </c>
      <c r="C197" s="26" t="s">
        <v>697</v>
      </c>
      <c r="D197" s="621">
        <f>VLOOKUP(B197,'[1]ICR Data'!$A:$E,5,FALSE)</f>
        <v>2.3700000000000002E-2</v>
      </c>
      <c r="E197" s="111">
        <v>0</v>
      </c>
      <c r="F197" s="111">
        <v>0.1</v>
      </c>
      <c r="G197" s="111">
        <v>0</v>
      </c>
      <c r="H197" s="111">
        <v>0</v>
      </c>
      <c r="I197" s="111">
        <v>0</v>
      </c>
      <c r="J197" s="111">
        <v>0</v>
      </c>
      <c r="K197" s="111">
        <v>0.9</v>
      </c>
      <c r="L197" s="111">
        <v>1</v>
      </c>
      <c r="M197" s="111">
        <v>0</v>
      </c>
      <c r="N197" s="111">
        <v>0</v>
      </c>
      <c r="O197" s="111">
        <v>0</v>
      </c>
      <c r="P197" s="111">
        <v>0</v>
      </c>
      <c r="Q197" s="111">
        <v>0</v>
      </c>
      <c r="R197" s="111">
        <v>0</v>
      </c>
      <c r="S197" s="621">
        <f>VLOOKUP(B197,'[1]BuySell Data'!$A:$E,5,FALSE)</f>
        <v>6.0000000000000001E-3</v>
      </c>
      <c r="T197" s="47" t="s">
        <v>951</v>
      </c>
      <c r="U197" s="12"/>
      <c r="V197" s="12"/>
      <c r="W197" s="54"/>
      <c r="X197" s="54"/>
      <c r="Y197" s="54"/>
      <c r="Z197" s="54"/>
      <c r="AA197" s="54"/>
      <c r="AB197" s="54"/>
      <c r="AC197" s="54"/>
      <c r="AD197" s="54"/>
    </row>
    <row r="198" spans="1:245">
      <c r="A198" s="304" t="s">
        <v>172</v>
      </c>
      <c r="B198" s="144"/>
      <c r="S198" s="32"/>
      <c r="T198" s="50"/>
      <c r="U198" s="12"/>
      <c r="V198" s="12"/>
    </row>
    <row r="199" spans="1:245">
      <c r="A199" s="682" t="s">
        <v>1313</v>
      </c>
      <c r="B199" s="683" t="s">
        <v>1289</v>
      </c>
      <c r="C199" s="132" t="s">
        <v>697</v>
      </c>
      <c r="D199" s="625">
        <f>VLOOKUP(B199,'[1]ICR Data'!$A:$E,5,FALSE)</f>
        <v>1.1200000000000002E-2</v>
      </c>
      <c r="E199" s="624">
        <v>0</v>
      </c>
      <c r="F199" s="624">
        <v>0.05</v>
      </c>
      <c r="G199" s="624">
        <v>0</v>
      </c>
      <c r="H199" s="624">
        <v>0</v>
      </c>
      <c r="I199" s="624">
        <v>0</v>
      </c>
      <c r="J199" s="624">
        <v>0</v>
      </c>
      <c r="K199" s="624">
        <v>0.95</v>
      </c>
      <c r="L199" s="624">
        <v>1</v>
      </c>
      <c r="M199" s="624">
        <v>0</v>
      </c>
      <c r="N199" s="624">
        <v>0</v>
      </c>
      <c r="O199" s="624">
        <v>0</v>
      </c>
      <c r="P199" s="624">
        <v>0</v>
      </c>
      <c r="Q199" s="624">
        <v>0</v>
      </c>
      <c r="R199" s="624">
        <v>0</v>
      </c>
      <c r="S199" s="621">
        <f>VLOOKUP(B199,'[1]BuySell Data'!$A:$E,5,FALSE)</f>
        <v>3.0000000000000001E-3</v>
      </c>
      <c r="T199" s="166" t="s">
        <v>1314</v>
      </c>
      <c r="U199" s="12"/>
      <c r="V199" s="12"/>
    </row>
    <row r="200" spans="1:245">
      <c r="A200" s="684" t="s">
        <v>753</v>
      </c>
      <c r="B200" s="683" t="s">
        <v>752</v>
      </c>
      <c r="C200" s="132" t="s">
        <v>697</v>
      </c>
      <c r="D200" s="621">
        <f>VLOOKUP(B200,'[1]ICR Data'!$A:$E,5,FALSE)</f>
        <v>1.0700000000000001E-2</v>
      </c>
      <c r="E200" s="622">
        <v>0</v>
      </c>
      <c r="F200" s="622">
        <v>0.2</v>
      </c>
      <c r="G200" s="622">
        <v>0</v>
      </c>
      <c r="H200" s="622">
        <v>0</v>
      </c>
      <c r="I200" s="622">
        <v>0</v>
      </c>
      <c r="J200" s="622">
        <v>0</v>
      </c>
      <c r="K200" s="622">
        <v>0.65</v>
      </c>
      <c r="L200" s="622">
        <v>1</v>
      </c>
      <c r="M200" s="622">
        <v>0</v>
      </c>
      <c r="N200" s="622">
        <v>0.15</v>
      </c>
      <c r="O200" s="622">
        <v>0</v>
      </c>
      <c r="P200" s="622">
        <v>0</v>
      </c>
      <c r="Q200" s="622">
        <v>0</v>
      </c>
      <c r="R200" s="622">
        <v>0</v>
      </c>
      <c r="S200" s="621">
        <f>VLOOKUP(B200,'[1]BuySell Data'!$A:$E,5,FALSE)</f>
        <v>6.0000000000000001E-3</v>
      </c>
      <c r="T200" s="47" t="s">
        <v>975</v>
      </c>
      <c r="U200" s="12"/>
      <c r="V200" s="12"/>
    </row>
    <row r="201" spans="1:245">
      <c r="A201" s="682" t="s">
        <v>1360</v>
      </c>
      <c r="B201" s="683" t="s">
        <v>1361</v>
      </c>
      <c r="C201" s="132" t="s">
        <v>697</v>
      </c>
      <c r="D201" s="625">
        <f>VLOOKUP(B201,'[1]ICR Data'!$A:$E,5,FALSE)</f>
        <v>2.7200000000000002E-2</v>
      </c>
      <c r="E201" s="624" t="e">
        <v>#N/A</v>
      </c>
      <c r="F201" s="624">
        <v>0.2</v>
      </c>
      <c r="G201" s="624">
        <v>0.05</v>
      </c>
      <c r="H201" s="624">
        <v>0.25</v>
      </c>
      <c r="I201" s="624">
        <v>0.05</v>
      </c>
      <c r="J201" s="624">
        <v>0.25</v>
      </c>
      <c r="K201" s="624">
        <v>0.15</v>
      </c>
      <c r="L201" s="624">
        <v>0.35</v>
      </c>
      <c r="M201" s="624">
        <v>0.15</v>
      </c>
      <c r="N201" s="624">
        <v>0.35</v>
      </c>
      <c r="O201" s="624">
        <v>0</v>
      </c>
      <c r="P201" s="624">
        <v>0.1</v>
      </c>
      <c r="Q201" s="624">
        <v>0</v>
      </c>
      <c r="R201" s="624">
        <v>0.2</v>
      </c>
      <c r="S201" s="621">
        <f>VLOOKUP(B201,'[1]BuySell Data'!$A:$E,5,FALSE)</f>
        <v>6.0000000000000001E-3</v>
      </c>
      <c r="T201" s="166" t="s">
        <v>1391</v>
      </c>
      <c r="U201" s="12"/>
      <c r="V201" s="12"/>
    </row>
    <row r="202" spans="1:245">
      <c r="A202" s="148" t="s">
        <v>1380</v>
      </c>
      <c r="B202" s="132" t="s">
        <v>1379</v>
      </c>
      <c r="C202" s="132" t="s">
        <v>697</v>
      </c>
      <c r="D202" s="625">
        <f>VLOOKUP(B202,'[1]ICR Data'!$A:$E,5,FALSE)</f>
        <v>1.7599999999999998E-2</v>
      </c>
      <c r="E202" s="624" t="e">
        <v>#N/A</v>
      </c>
      <c r="F202" s="624">
        <v>0.2</v>
      </c>
      <c r="G202" s="624">
        <v>0.05</v>
      </c>
      <c r="H202" s="624">
        <v>0.25</v>
      </c>
      <c r="I202" s="624">
        <v>0.05</v>
      </c>
      <c r="J202" s="624">
        <v>0.25</v>
      </c>
      <c r="K202" s="624">
        <v>0.15</v>
      </c>
      <c r="L202" s="624">
        <v>0.35</v>
      </c>
      <c r="M202" s="624">
        <v>0.15</v>
      </c>
      <c r="N202" s="624">
        <v>0.35</v>
      </c>
      <c r="O202" s="624">
        <v>0</v>
      </c>
      <c r="P202" s="624">
        <v>0.1</v>
      </c>
      <c r="Q202" s="624">
        <v>0</v>
      </c>
      <c r="R202" s="624">
        <v>0.2</v>
      </c>
      <c r="S202" s="621">
        <f>VLOOKUP(B202,'[1]BuySell Data'!$A:$E,5,FALSE)</f>
        <v>4.0000000000000001E-3</v>
      </c>
      <c r="T202" s="166" t="s">
        <v>1391</v>
      </c>
      <c r="U202" s="12"/>
      <c r="V202" s="12"/>
    </row>
    <row r="203" spans="1:245">
      <c r="A203" s="150" t="s">
        <v>1212</v>
      </c>
      <c r="B203" s="132" t="s">
        <v>1211</v>
      </c>
      <c r="C203" s="132" t="s">
        <v>697</v>
      </c>
      <c r="D203" s="621">
        <f>VLOOKUP(B203,'[1]ICR Data'!$A:$E,5,FALSE)</f>
        <v>1.3999999999999999E-2</v>
      </c>
      <c r="E203" s="622">
        <v>0</v>
      </c>
      <c r="F203" s="622">
        <v>0.1</v>
      </c>
      <c r="G203" s="622">
        <v>0</v>
      </c>
      <c r="H203" s="622">
        <v>0</v>
      </c>
      <c r="I203" s="622">
        <v>0</v>
      </c>
      <c r="J203" s="622">
        <v>0</v>
      </c>
      <c r="K203" s="622">
        <v>0.9</v>
      </c>
      <c r="L203" s="622">
        <v>1</v>
      </c>
      <c r="M203" s="622">
        <v>0</v>
      </c>
      <c r="N203" s="622">
        <v>0</v>
      </c>
      <c r="O203" s="622">
        <v>0</v>
      </c>
      <c r="P203" s="622">
        <v>0</v>
      </c>
      <c r="Q203" s="622">
        <v>0</v>
      </c>
      <c r="R203" s="622">
        <v>0</v>
      </c>
      <c r="S203" s="621">
        <f>VLOOKUP(B203,'[1]BuySell Data'!$A:$E,5,FALSE)</f>
        <v>3.5999999999999999E-3</v>
      </c>
      <c r="T203" s="47" t="s">
        <v>975</v>
      </c>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c r="CW203" s="4"/>
      <c r="CX203" s="4"/>
      <c r="CY203" s="4"/>
      <c r="CZ203" s="4"/>
      <c r="DA203" s="4"/>
      <c r="DB203" s="4"/>
      <c r="DC203" s="4"/>
      <c r="DD203" s="4"/>
      <c r="DE203" s="4"/>
      <c r="DF203" s="4"/>
      <c r="DG203" s="4"/>
      <c r="DH203" s="4"/>
      <c r="DI203" s="4"/>
      <c r="DJ203" s="4"/>
      <c r="DK203" s="4"/>
      <c r="DL203" s="4"/>
      <c r="DM203" s="4"/>
      <c r="DN203" s="4"/>
      <c r="DO203" s="4"/>
      <c r="DP203" s="4"/>
      <c r="DQ203" s="4"/>
      <c r="DR203" s="4"/>
      <c r="DS203" s="4"/>
      <c r="DT203" s="4"/>
      <c r="DU203" s="4"/>
      <c r="DV203" s="4"/>
      <c r="DW203" s="4"/>
      <c r="DX203" s="4"/>
      <c r="DY203" s="4"/>
      <c r="DZ203" s="4"/>
      <c r="EA203" s="4"/>
      <c r="EB203" s="4"/>
      <c r="EC203" s="4"/>
      <c r="ED203" s="4"/>
      <c r="EE203" s="4"/>
      <c r="EF203" s="4"/>
      <c r="EG203" s="4"/>
      <c r="EH203" s="4"/>
      <c r="EI203" s="4"/>
      <c r="EJ203" s="4"/>
      <c r="EK203" s="4"/>
      <c r="EL203" s="4"/>
      <c r="EM203" s="4"/>
      <c r="EN203" s="4"/>
      <c r="EO203" s="4"/>
      <c r="EP203" s="4"/>
      <c r="EQ203" s="4"/>
      <c r="ER203" s="4"/>
      <c r="ES203" s="4"/>
      <c r="ET203" s="4"/>
      <c r="EU203" s="4"/>
      <c r="EV203" s="4"/>
      <c r="EW203" s="4"/>
      <c r="EX203" s="4"/>
      <c r="EY203" s="4"/>
      <c r="EZ203" s="4"/>
      <c r="FA203" s="4"/>
      <c r="FB203" s="4"/>
      <c r="FC203" s="4"/>
      <c r="FD203" s="4"/>
      <c r="FE203" s="4"/>
      <c r="FF203" s="4"/>
      <c r="FG203" s="4"/>
      <c r="FH203" s="4"/>
      <c r="FI203" s="4"/>
      <c r="FJ203" s="4"/>
      <c r="FK203" s="4"/>
      <c r="FL203" s="4"/>
      <c r="FM203" s="4"/>
      <c r="FN203" s="4"/>
      <c r="FO203" s="4"/>
      <c r="FP203" s="4"/>
      <c r="FQ203" s="4"/>
      <c r="FR203" s="4"/>
      <c r="FS203" s="4"/>
      <c r="FT203" s="4"/>
      <c r="FU203" s="4"/>
      <c r="FV203" s="4"/>
      <c r="FW203" s="4"/>
      <c r="FX203" s="4"/>
      <c r="FY203" s="4"/>
      <c r="FZ203" s="4"/>
      <c r="GA203" s="4"/>
      <c r="GB203" s="4"/>
      <c r="GC203" s="4"/>
      <c r="GD203" s="4"/>
      <c r="GE203" s="4"/>
      <c r="GF203" s="4"/>
      <c r="GG203" s="4"/>
      <c r="GH203" s="4"/>
      <c r="GI203" s="4"/>
      <c r="GJ203" s="4"/>
      <c r="GK203" s="4"/>
      <c r="GL203" s="4"/>
      <c r="GM203" s="4"/>
      <c r="GN203" s="4"/>
      <c r="GO203" s="4"/>
      <c r="GP203" s="4"/>
      <c r="GQ203" s="4"/>
      <c r="GR203" s="4"/>
      <c r="GS203" s="4"/>
      <c r="GT203" s="4"/>
      <c r="GU203" s="4"/>
      <c r="GV203" s="4"/>
      <c r="GW203" s="4"/>
      <c r="GX203" s="4"/>
      <c r="GY203" s="4"/>
      <c r="GZ203" s="4"/>
      <c r="HA203" s="4"/>
      <c r="HB203" s="4"/>
      <c r="HC203" s="4"/>
      <c r="HD203" s="4"/>
      <c r="HE203" s="4"/>
      <c r="HF203" s="4"/>
      <c r="HG203" s="4"/>
      <c r="HH203" s="4"/>
      <c r="HI203" s="4"/>
      <c r="HJ203" s="4"/>
      <c r="HK203" s="4"/>
      <c r="HL203" s="4"/>
      <c r="HM203" s="4"/>
      <c r="HN203" s="4"/>
      <c r="HO203" s="4"/>
      <c r="HP203" s="4"/>
      <c r="HQ203" s="4"/>
      <c r="HR203" s="4"/>
      <c r="HS203" s="4"/>
      <c r="HT203" s="4"/>
      <c r="HU203" s="4"/>
      <c r="HV203" s="4"/>
      <c r="HW203" s="4"/>
      <c r="HX203" s="4"/>
      <c r="HY203" s="4"/>
      <c r="HZ203" s="4"/>
      <c r="IA203" s="4"/>
      <c r="IB203" s="4"/>
      <c r="IC203" s="4"/>
      <c r="ID203" s="4"/>
      <c r="IE203" s="4"/>
      <c r="IF203" s="4"/>
      <c r="IG203" s="4"/>
      <c r="IH203" s="4"/>
      <c r="II203" s="4"/>
      <c r="IJ203" s="4"/>
      <c r="IK203" s="4"/>
    </row>
    <row r="204" spans="1:245" s="60" customFormat="1">
      <c r="A204" s="148" t="s">
        <v>1359</v>
      </c>
      <c r="B204" s="132" t="s">
        <v>1358</v>
      </c>
      <c r="C204" s="142" t="s">
        <v>697</v>
      </c>
      <c r="D204" s="625">
        <f>VLOOKUP(B204,'[1]ICR Data'!$A:$E,5,FALSE)</f>
        <v>1.21E-2</v>
      </c>
      <c r="E204" s="669" t="e">
        <v>#N/A</v>
      </c>
      <c r="F204" s="669">
        <v>1</v>
      </c>
      <c r="G204" s="669">
        <v>0</v>
      </c>
      <c r="H204" s="669">
        <v>0</v>
      </c>
      <c r="I204" s="669">
        <v>0</v>
      </c>
      <c r="J204" s="669">
        <v>1</v>
      </c>
      <c r="K204" s="669">
        <v>0</v>
      </c>
      <c r="L204" s="669">
        <v>0</v>
      </c>
      <c r="M204" s="669">
        <v>0</v>
      </c>
      <c r="N204" s="669">
        <v>0</v>
      </c>
      <c r="O204" s="669">
        <v>0</v>
      </c>
      <c r="P204" s="669">
        <v>0</v>
      </c>
      <c r="Q204" s="669">
        <v>0</v>
      </c>
      <c r="R204" s="669">
        <v>0</v>
      </c>
      <c r="S204" s="621">
        <f>VLOOKUP(B204,'[1]BuySell Data'!$A:$E,5,FALSE)</f>
        <v>3.0000000000000001E-3</v>
      </c>
      <c r="T204" s="166"/>
      <c r="U204" s="12"/>
      <c r="V204" s="12"/>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54"/>
      <c r="AS204" s="54"/>
      <c r="AT204" s="54"/>
      <c r="AU204" s="54"/>
      <c r="AV204" s="54"/>
      <c r="AW204" s="54"/>
      <c r="AX204" s="54"/>
      <c r="AY204" s="54"/>
      <c r="AZ204" s="54"/>
      <c r="BA204" s="54"/>
      <c r="BB204" s="54"/>
      <c r="BC204" s="54"/>
      <c r="BD204" s="54"/>
      <c r="BE204" s="54"/>
      <c r="BF204" s="54"/>
      <c r="BG204" s="54"/>
      <c r="BH204" s="54"/>
      <c r="BI204" s="54"/>
      <c r="BJ204" s="54"/>
      <c r="BK204" s="54"/>
      <c r="BL204" s="54"/>
      <c r="BM204" s="54"/>
      <c r="BN204" s="54"/>
      <c r="BO204" s="54"/>
      <c r="BP204" s="54"/>
      <c r="BQ204" s="54"/>
      <c r="BR204" s="54"/>
      <c r="BS204" s="54"/>
      <c r="BT204" s="54"/>
      <c r="BU204" s="54"/>
      <c r="BV204" s="54"/>
      <c r="BW204" s="54"/>
      <c r="BX204" s="54"/>
      <c r="BY204" s="54"/>
      <c r="BZ204" s="54"/>
      <c r="CA204" s="54"/>
      <c r="CB204" s="54"/>
      <c r="CC204" s="54"/>
      <c r="CD204" s="54"/>
      <c r="CE204" s="54"/>
      <c r="CF204" s="54"/>
      <c r="CG204" s="54"/>
      <c r="CH204" s="54"/>
      <c r="CI204" s="54"/>
      <c r="CJ204" s="54"/>
      <c r="CK204" s="54"/>
      <c r="CL204" s="54"/>
      <c r="CM204" s="54"/>
      <c r="CN204" s="54"/>
      <c r="CO204" s="54"/>
      <c r="CP204" s="54"/>
      <c r="CQ204" s="54"/>
      <c r="CR204" s="54"/>
      <c r="CS204" s="54"/>
      <c r="CT204" s="54"/>
      <c r="CU204" s="54"/>
      <c r="CV204" s="54"/>
      <c r="CW204" s="54"/>
      <c r="CX204" s="54"/>
      <c r="CY204" s="54"/>
      <c r="CZ204" s="54"/>
      <c r="DA204" s="54"/>
      <c r="DB204" s="54"/>
      <c r="DC204" s="54"/>
      <c r="DD204" s="54"/>
      <c r="DE204" s="54"/>
      <c r="DF204" s="54"/>
      <c r="DG204" s="54"/>
      <c r="DH204" s="54"/>
      <c r="DI204" s="54"/>
      <c r="DJ204" s="54"/>
      <c r="DK204" s="54"/>
      <c r="DL204" s="54"/>
      <c r="DM204" s="54"/>
      <c r="DN204" s="54"/>
      <c r="DO204" s="54"/>
      <c r="DP204" s="54"/>
      <c r="DQ204" s="54"/>
      <c r="DR204" s="54"/>
      <c r="DS204" s="54"/>
      <c r="DT204" s="54"/>
      <c r="DU204" s="54"/>
      <c r="DV204" s="54"/>
      <c r="DW204" s="54"/>
      <c r="DX204" s="54"/>
      <c r="DY204" s="54"/>
      <c r="DZ204" s="54"/>
      <c r="EA204" s="54"/>
      <c r="EB204" s="54"/>
      <c r="EC204" s="54"/>
      <c r="ED204" s="54"/>
      <c r="EE204" s="54"/>
      <c r="EF204" s="54"/>
      <c r="EG204" s="54"/>
      <c r="EH204" s="54"/>
      <c r="EI204" s="54"/>
      <c r="EJ204" s="54"/>
      <c r="EK204" s="54"/>
      <c r="EL204" s="54"/>
      <c r="EM204" s="54"/>
      <c r="EN204" s="54"/>
      <c r="EO204" s="54"/>
      <c r="EP204" s="54"/>
      <c r="EQ204" s="54"/>
      <c r="ER204" s="54"/>
      <c r="ES204" s="54"/>
      <c r="ET204" s="54"/>
      <c r="EU204" s="54"/>
      <c r="EV204" s="54"/>
      <c r="EW204" s="54"/>
      <c r="EX204" s="54"/>
      <c r="EY204" s="54"/>
      <c r="EZ204" s="54"/>
      <c r="FA204" s="54"/>
      <c r="FB204" s="54"/>
      <c r="FC204" s="54"/>
      <c r="FD204" s="54"/>
      <c r="FE204" s="54"/>
      <c r="FF204" s="54"/>
      <c r="FG204" s="54"/>
      <c r="FH204" s="54"/>
      <c r="FI204" s="54"/>
      <c r="FJ204" s="54"/>
      <c r="FK204" s="54"/>
      <c r="FL204" s="54"/>
      <c r="FM204" s="54"/>
      <c r="FN204" s="54"/>
      <c r="FO204" s="54"/>
      <c r="FP204" s="54"/>
      <c r="FQ204" s="54"/>
      <c r="FR204" s="54"/>
      <c r="FS204" s="54"/>
      <c r="FT204" s="54"/>
      <c r="FU204" s="54"/>
      <c r="FV204" s="54"/>
      <c r="FW204" s="54"/>
      <c r="FX204" s="54"/>
      <c r="FY204" s="54"/>
      <c r="FZ204" s="54"/>
      <c r="GA204" s="54"/>
      <c r="GB204" s="54"/>
      <c r="GC204" s="54"/>
      <c r="GD204" s="54"/>
      <c r="GE204" s="54"/>
      <c r="GF204" s="54"/>
      <c r="GG204" s="54"/>
      <c r="GH204" s="54"/>
      <c r="GI204" s="54"/>
      <c r="GJ204" s="54"/>
      <c r="GK204" s="54"/>
      <c r="GL204" s="54"/>
      <c r="GM204" s="54"/>
      <c r="GN204" s="54"/>
      <c r="GO204" s="54"/>
      <c r="GP204" s="54"/>
      <c r="GQ204" s="54"/>
      <c r="GR204" s="54"/>
      <c r="GS204" s="54"/>
      <c r="GT204" s="54"/>
      <c r="GU204" s="54"/>
      <c r="GV204" s="54"/>
      <c r="GW204" s="54"/>
      <c r="GX204" s="54"/>
      <c r="GY204" s="54"/>
      <c r="GZ204" s="54"/>
      <c r="HA204" s="54"/>
      <c r="HB204" s="54"/>
      <c r="HC204" s="54"/>
      <c r="HD204" s="54"/>
      <c r="HE204" s="54"/>
      <c r="HF204" s="54"/>
      <c r="HG204" s="54"/>
      <c r="HH204" s="54"/>
      <c r="HI204" s="54"/>
      <c r="HJ204" s="54"/>
      <c r="HK204" s="54"/>
      <c r="HL204" s="54"/>
      <c r="HM204" s="54"/>
      <c r="HN204" s="54"/>
      <c r="HO204" s="54"/>
      <c r="HP204" s="54"/>
      <c r="HQ204" s="54"/>
      <c r="HR204" s="54"/>
      <c r="HS204" s="54"/>
      <c r="HT204" s="54"/>
      <c r="HU204" s="54"/>
      <c r="HV204" s="54"/>
      <c r="HW204" s="54"/>
      <c r="HX204" s="54"/>
      <c r="HY204" s="54"/>
      <c r="HZ204" s="54"/>
      <c r="IA204" s="54"/>
      <c r="IB204" s="54"/>
      <c r="IC204" s="54"/>
      <c r="ID204" s="54"/>
      <c r="IE204" s="54"/>
      <c r="IF204" s="54"/>
      <c r="IG204" s="54"/>
      <c r="IH204" s="54"/>
      <c r="II204" s="54"/>
      <c r="IJ204" s="54"/>
      <c r="IK204" s="54"/>
    </row>
    <row r="205" spans="1:245" s="60" customFormat="1">
      <c r="A205" s="331" t="s">
        <v>703</v>
      </c>
      <c r="B205" s="332"/>
      <c r="C205" s="12"/>
      <c r="D205" s="55"/>
      <c r="E205" s="91"/>
      <c r="F205" s="91"/>
      <c r="G205" s="91"/>
      <c r="H205" s="91"/>
      <c r="I205" s="91"/>
      <c r="J205" s="91"/>
      <c r="K205" s="91"/>
      <c r="L205" s="91"/>
      <c r="M205" s="91"/>
      <c r="N205" s="91"/>
      <c r="O205" s="91"/>
      <c r="P205" s="91"/>
      <c r="Q205" s="91"/>
      <c r="R205" s="91"/>
      <c r="S205" s="55"/>
      <c r="T205" s="50"/>
      <c r="U205" s="12"/>
      <c r="V205" s="12"/>
      <c r="W205" s="54"/>
      <c r="X205" s="54"/>
      <c r="Y205" s="54"/>
      <c r="Z205" s="54"/>
      <c r="AA205" s="54"/>
      <c r="AB205" s="54"/>
      <c r="AC205" s="54"/>
      <c r="AD205" s="54"/>
      <c r="AE205" s="54"/>
      <c r="AF205" s="54"/>
      <c r="AG205" s="54"/>
      <c r="AH205" s="54"/>
      <c r="AI205" s="54"/>
      <c r="AJ205" s="54"/>
      <c r="AK205" s="54"/>
      <c r="AL205" s="54"/>
      <c r="AM205" s="54"/>
      <c r="AN205" s="54"/>
      <c r="AO205" s="54"/>
      <c r="AP205" s="54"/>
      <c r="AQ205" s="54"/>
      <c r="AR205" s="54"/>
      <c r="AS205" s="54"/>
      <c r="AT205" s="54"/>
      <c r="AU205" s="54"/>
      <c r="AV205" s="54"/>
      <c r="AW205" s="54"/>
      <c r="AX205" s="54"/>
      <c r="AY205" s="54"/>
      <c r="AZ205" s="54"/>
      <c r="BA205" s="54"/>
      <c r="BB205" s="54"/>
      <c r="BC205" s="54"/>
      <c r="BD205" s="54"/>
      <c r="BE205" s="54"/>
      <c r="BF205" s="54"/>
      <c r="BG205" s="54"/>
      <c r="BH205" s="54"/>
      <c r="BI205" s="54"/>
      <c r="BJ205" s="54"/>
      <c r="BK205" s="54"/>
      <c r="BL205" s="54"/>
      <c r="BM205" s="54"/>
      <c r="BN205" s="54"/>
      <c r="BO205" s="54"/>
      <c r="BP205" s="54"/>
      <c r="BQ205" s="54"/>
      <c r="BR205" s="54"/>
      <c r="BS205" s="54"/>
      <c r="BT205" s="54"/>
      <c r="BU205" s="54"/>
      <c r="BV205" s="54"/>
      <c r="BW205" s="54"/>
      <c r="BX205" s="54"/>
      <c r="BY205" s="54"/>
      <c r="BZ205" s="54"/>
      <c r="CA205" s="54"/>
      <c r="CB205" s="54"/>
      <c r="CC205" s="54"/>
      <c r="CD205" s="54"/>
      <c r="CE205" s="54"/>
      <c r="CF205" s="54"/>
      <c r="CG205" s="54"/>
      <c r="CH205" s="54"/>
      <c r="CI205" s="54"/>
      <c r="CJ205" s="54"/>
      <c r="CK205" s="54"/>
      <c r="CL205" s="54"/>
      <c r="CM205" s="54"/>
      <c r="CN205" s="54"/>
      <c r="CO205" s="54"/>
      <c r="CP205" s="54"/>
      <c r="CQ205" s="54"/>
      <c r="CR205" s="54"/>
      <c r="CS205" s="54"/>
      <c r="CT205" s="54"/>
      <c r="CU205" s="54"/>
      <c r="CV205" s="54"/>
      <c r="CW205" s="54"/>
      <c r="CX205" s="54"/>
      <c r="CY205" s="54"/>
      <c r="CZ205" s="54"/>
      <c r="DA205" s="54"/>
      <c r="DB205" s="54"/>
      <c r="DC205" s="54"/>
      <c r="DD205" s="54"/>
      <c r="DE205" s="54"/>
      <c r="DF205" s="54"/>
      <c r="DG205" s="54"/>
      <c r="DH205" s="54"/>
      <c r="DI205" s="54"/>
      <c r="DJ205" s="54"/>
      <c r="DK205" s="54"/>
      <c r="DL205" s="54"/>
      <c r="DM205" s="54"/>
      <c r="DN205" s="54"/>
      <c r="DO205" s="54"/>
      <c r="DP205" s="54"/>
      <c r="DQ205" s="54"/>
      <c r="DR205" s="54"/>
      <c r="DS205" s="54"/>
      <c r="DT205" s="54"/>
      <c r="DU205" s="54"/>
      <c r="DV205" s="54"/>
      <c r="DW205" s="54"/>
      <c r="DX205" s="54"/>
      <c r="DY205" s="54"/>
      <c r="DZ205" s="54"/>
      <c r="EA205" s="54"/>
      <c r="EB205" s="54"/>
      <c r="EC205" s="54"/>
      <c r="ED205" s="54"/>
      <c r="EE205" s="54"/>
      <c r="EF205" s="54"/>
      <c r="EG205" s="54"/>
      <c r="EH205" s="54"/>
      <c r="EI205" s="54"/>
      <c r="EJ205" s="54"/>
      <c r="EK205" s="54"/>
      <c r="EL205" s="54"/>
      <c r="EM205" s="54"/>
      <c r="EN205" s="54"/>
      <c r="EO205" s="54"/>
      <c r="EP205" s="54"/>
      <c r="EQ205" s="54"/>
      <c r="ER205" s="54"/>
      <c r="ES205" s="54"/>
      <c r="ET205" s="54"/>
      <c r="EU205" s="54"/>
      <c r="EV205" s="54"/>
      <c r="EW205" s="54"/>
      <c r="EX205" s="54"/>
      <c r="EY205" s="54"/>
      <c r="EZ205" s="54"/>
      <c r="FA205" s="54"/>
      <c r="FB205" s="54"/>
      <c r="FC205" s="54"/>
      <c r="FD205" s="54"/>
      <c r="FE205" s="54"/>
      <c r="FF205" s="54"/>
      <c r="FG205" s="54"/>
      <c r="FH205" s="54"/>
      <c r="FI205" s="54"/>
      <c r="FJ205" s="54"/>
      <c r="FK205" s="54"/>
      <c r="FL205" s="54"/>
      <c r="FM205" s="54"/>
      <c r="FN205" s="54"/>
      <c r="FO205" s="54"/>
      <c r="FP205" s="54"/>
      <c r="FQ205" s="54"/>
      <c r="FR205" s="54"/>
      <c r="FS205" s="54"/>
      <c r="FT205" s="54"/>
      <c r="FU205" s="54"/>
      <c r="FV205" s="54"/>
      <c r="FW205" s="54"/>
      <c r="FX205" s="54"/>
      <c r="FY205" s="54"/>
      <c r="FZ205" s="54"/>
      <c r="GA205" s="54"/>
      <c r="GB205" s="54"/>
      <c r="GC205" s="54"/>
      <c r="GD205" s="54"/>
      <c r="GE205" s="54"/>
      <c r="GF205" s="54"/>
      <c r="GG205" s="54"/>
      <c r="GH205" s="54"/>
      <c r="GI205" s="54"/>
      <c r="GJ205" s="54"/>
      <c r="GK205" s="54"/>
      <c r="GL205" s="54"/>
      <c r="GM205" s="54"/>
      <c r="GN205" s="54"/>
      <c r="GO205" s="54"/>
      <c r="GP205" s="54"/>
      <c r="GQ205" s="54"/>
      <c r="GR205" s="54"/>
      <c r="GS205" s="54"/>
      <c r="GT205" s="54"/>
      <c r="GU205" s="54"/>
      <c r="GV205" s="54"/>
      <c r="GW205" s="54"/>
      <c r="GX205" s="54"/>
      <c r="GY205" s="54"/>
      <c r="GZ205" s="54"/>
      <c r="HA205" s="54"/>
      <c r="HB205" s="54"/>
      <c r="HC205" s="54"/>
      <c r="HD205" s="54"/>
      <c r="HE205" s="54"/>
      <c r="HF205" s="54"/>
      <c r="HG205" s="54"/>
      <c r="HH205" s="54"/>
      <c r="HI205" s="54"/>
      <c r="HJ205" s="54"/>
      <c r="HK205" s="54"/>
      <c r="HL205" s="54"/>
      <c r="HM205" s="54"/>
      <c r="HN205" s="54"/>
      <c r="HO205" s="54"/>
      <c r="HP205" s="54"/>
      <c r="HQ205" s="54"/>
      <c r="HR205" s="54"/>
      <c r="HS205" s="54"/>
      <c r="HT205" s="54"/>
      <c r="HU205" s="54"/>
      <c r="HV205" s="54"/>
      <c r="HW205" s="54"/>
      <c r="HX205" s="54"/>
      <c r="HY205" s="54"/>
      <c r="HZ205" s="54"/>
      <c r="IA205" s="54"/>
      <c r="IB205" s="54"/>
      <c r="IC205" s="54"/>
      <c r="ID205" s="54"/>
      <c r="IE205" s="54"/>
      <c r="IF205" s="54"/>
      <c r="IG205" s="54"/>
      <c r="IH205" s="54"/>
      <c r="II205" s="54"/>
      <c r="IJ205" s="54"/>
      <c r="IK205" s="54"/>
    </row>
    <row r="206" spans="1:245" s="60" customFormat="1">
      <c r="A206" s="300" t="s">
        <v>692</v>
      </c>
      <c r="B206" s="301" t="s">
        <v>681</v>
      </c>
      <c r="C206" s="26" t="s">
        <v>697</v>
      </c>
      <c r="D206" s="621">
        <f>VLOOKUP(B206,'[1]ICR Data'!$A:$E,5,FALSE)</f>
        <v>6.1999999999999998E-3</v>
      </c>
      <c r="E206" s="622">
        <v>0.01</v>
      </c>
      <c r="F206" s="622">
        <v>0.1</v>
      </c>
      <c r="G206" s="622">
        <v>0</v>
      </c>
      <c r="H206" s="622">
        <v>0</v>
      </c>
      <c r="I206" s="622">
        <v>0</v>
      </c>
      <c r="J206" s="622">
        <v>0</v>
      </c>
      <c r="K206" s="622">
        <v>0.9</v>
      </c>
      <c r="L206" s="622">
        <v>0.99</v>
      </c>
      <c r="M206" s="622">
        <v>0</v>
      </c>
      <c r="N206" s="622">
        <v>0</v>
      </c>
      <c r="O206" s="622">
        <v>0</v>
      </c>
      <c r="P206" s="622">
        <v>0</v>
      </c>
      <c r="Q206" s="622">
        <v>0</v>
      </c>
      <c r="R206" s="622">
        <v>0</v>
      </c>
      <c r="S206" s="621" t="str">
        <f>VLOOKUP(B206,'[1]BuySell Data'!$A:$E,5,FALSE)</f>
        <v>n/a</v>
      </c>
      <c r="T206" s="47" t="s">
        <v>987</v>
      </c>
      <c r="U206" s="12"/>
      <c r="V206" s="12"/>
      <c r="W206" s="54"/>
      <c r="X206" s="54"/>
      <c r="Y206" s="54"/>
      <c r="Z206" s="54"/>
      <c r="AA206" s="54"/>
      <c r="AB206" s="54"/>
      <c r="AC206" s="54"/>
      <c r="AD206" s="54"/>
      <c r="AE206" s="54"/>
      <c r="AF206" s="54"/>
      <c r="AG206" s="54"/>
      <c r="AH206" s="54"/>
      <c r="AI206" s="54"/>
      <c r="AJ206" s="54"/>
      <c r="AK206" s="54"/>
      <c r="AL206" s="54"/>
      <c r="AM206" s="54"/>
      <c r="AN206" s="54"/>
      <c r="AO206" s="54"/>
      <c r="AP206" s="54"/>
      <c r="AQ206" s="54"/>
      <c r="AR206" s="54"/>
      <c r="AS206" s="54"/>
      <c r="AT206" s="54"/>
      <c r="AU206" s="54"/>
      <c r="AV206" s="54"/>
      <c r="AW206" s="54"/>
      <c r="AX206" s="54"/>
      <c r="AY206" s="54"/>
      <c r="AZ206" s="54"/>
      <c r="BA206" s="54"/>
      <c r="BB206" s="54"/>
      <c r="BC206" s="54"/>
      <c r="BD206" s="54"/>
      <c r="BE206" s="54"/>
      <c r="BF206" s="54"/>
      <c r="BG206" s="54"/>
      <c r="BH206" s="54"/>
      <c r="BI206" s="54"/>
      <c r="BJ206" s="54"/>
      <c r="BK206" s="54"/>
      <c r="BL206" s="54"/>
      <c r="BM206" s="54"/>
      <c r="BN206" s="54"/>
      <c r="BO206" s="54"/>
      <c r="BP206" s="54"/>
      <c r="BQ206" s="54"/>
      <c r="BR206" s="54"/>
      <c r="BS206" s="54"/>
      <c r="BT206" s="54"/>
      <c r="BU206" s="54"/>
      <c r="BV206" s="54"/>
      <c r="BW206" s="54"/>
      <c r="BX206" s="54"/>
      <c r="BY206" s="54"/>
      <c r="BZ206" s="54"/>
      <c r="CA206" s="54"/>
      <c r="CB206" s="54"/>
      <c r="CC206" s="54"/>
      <c r="CD206" s="54"/>
      <c r="CE206" s="54"/>
      <c r="CF206" s="54"/>
      <c r="CG206" s="54"/>
      <c r="CH206" s="54"/>
      <c r="CI206" s="54"/>
      <c r="CJ206" s="54"/>
      <c r="CK206" s="54"/>
      <c r="CL206" s="54"/>
      <c r="CM206" s="54"/>
      <c r="CN206" s="54"/>
      <c r="CO206" s="54"/>
      <c r="CP206" s="54"/>
      <c r="CQ206" s="54"/>
      <c r="CR206" s="54"/>
      <c r="CS206" s="54"/>
      <c r="CT206" s="54"/>
      <c r="CU206" s="54"/>
      <c r="CV206" s="54"/>
      <c r="CW206" s="54"/>
      <c r="CX206" s="54"/>
      <c r="CY206" s="54"/>
      <c r="CZ206" s="54"/>
      <c r="DA206" s="54"/>
      <c r="DB206" s="54"/>
      <c r="DC206" s="54"/>
      <c r="DD206" s="54"/>
      <c r="DE206" s="54"/>
      <c r="DF206" s="54"/>
      <c r="DG206" s="54"/>
      <c r="DH206" s="54"/>
      <c r="DI206" s="54"/>
      <c r="DJ206" s="54"/>
      <c r="DK206" s="54"/>
      <c r="DL206" s="54"/>
      <c r="DM206" s="54"/>
      <c r="DN206" s="54"/>
      <c r="DO206" s="54"/>
      <c r="DP206" s="54"/>
      <c r="DQ206" s="54"/>
      <c r="DR206" s="54"/>
      <c r="DS206" s="54"/>
      <c r="DT206" s="54"/>
      <c r="DU206" s="54"/>
      <c r="DV206" s="54"/>
      <c r="DW206" s="54"/>
      <c r="DX206" s="54"/>
      <c r="DY206" s="54"/>
      <c r="DZ206" s="54"/>
      <c r="EA206" s="54"/>
      <c r="EB206" s="54"/>
      <c r="EC206" s="54"/>
      <c r="ED206" s="54"/>
      <c r="EE206" s="54"/>
      <c r="EF206" s="54"/>
      <c r="EG206" s="54"/>
      <c r="EH206" s="54"/>
      <c r="EI206" s="54"/>
      <c r="EJ206" s="54"/>
      <c r="EK206" s="54"/>
      <c r="EL206" s="54"/>
      <c r="EM206" s="54"/>
      <c r="EN206" s="54"/>
      <c r="EO206" s="54"/>
      <c r="EP206" s="54"/>
      <c r="EQ206" s="54"/>
      <c r="ER206" s="54"/>
      <c r="ES206" s="54"/>
      <c r="ET206" s="54"/>
      <c r="EU206" s="54"/>
      <c r="EV206" s="54"/>
      <c r="EW206" s="54"/>
      <c r="EX206" s="54"/>
      <c r="EY206" s="54"/>
      <c r="EZ206" s="54"/>
      <c r="FA206" s="54"/>
      <c r="FB206" s="54"/>
      <c r="FC206" s="54"/>
      <c r="FD206" s="54"/>
      <c r="FE206" s="54"/>
      <c r="FF206" s="54"/>
      <c r="FG206" s="54"/>
      <c r="FH206" s="54"/>
      <c r="FI206" s="54"/>
      <c r="FJ206" s="54"/>
      <c r="FK206" s="54"/>
      <c r="FL206" s="54"/>
      <c r="FM206" s="54"/>
      <c r="FN206" s="54"/>
      <c r="FO206" s="54"/>
      <c r="FP206" s="54"/>
      <c r="FQ206" s="54"/>
      <c r="FR206" s="54"/>
      <c r="FS206" s="54"/>
      <c r="FT206" s="54"/>
      <c r="FU206" s="54"/>
      <c r="FV206" s="54"/>
      <c r="FW206" s="54"/>
      <c r="FX206" s="54"/>
      <c r="FY206" s="54"/>
      <c r="FZ206" s="54"/>
      <c r="GA206" s="54"/>
      <c r="GB206" s="54"/>
      <c r="GC206" s="54"/>
      <c r="GD206" s="54"/>
      <c r="GE206" s="54"/>
      <c r="GF206" s="54"/>
      <c r="GG206" s="54"/>
      <c r="GH206" s="54"/>
      <c r="GI206" s="54"/>
      <c r="GJ206" s="54"/>
      <c r="GK206" s="54"/>
      <c r="GL206" s="54"/>
      <c r="GM206" s="54"/>
      <c r="GN206" s="54"/>
      <c r="GO206" s="54"/>
      <c r="GP206" s="54"/>
      <c r="GQ206" s="54"/>
      <c r="GR206" s="54"/>
      <c r="GS206" s="54"/>
      <c r="GT206" s="54"/>
      <c r="GU206" s="54"/>
      <c r="GV206" s="54"/>
      <c r="GW206" s="54"/>
      <c r="GX206" s="54"/>
      <c r="GY206" s="54"/>
      <c r="GZ206" s="54"/>
      <c r="HA206" s="54"/>
      <c r="HB206" s="54"/>
      <c r="HC206" s="54"/>
      <c r="HD206" s="54"/>
      <c r="HE206" s="54"/>
      <c r="HF206" s="54"/>
      <c r="HG206" s="54"/>
      <c r="HH206" s="54"/>
      <c r="HI206" s="54"/>
      <c r="HJ206" s="54"/>
      <c r="HK206" s="54"/>
      <c r="HL206" s="54"/>
      <c r="HM206" s="54"/>
      <c r="HN206" s="54"/>
      <c r="HO206" s="54"/>
      <c r="HP206" s="54"/>
      <c r="HQ206" s="54"/>
      <c r="HR206" s="54"/>
      <c r="HS206" s="54"/>
      <c r="HT206" s="54"/>
      <c r="HU206" s="54"/>
      <c r="HV206" s="54"/>
      <c r="HW206" s="54"/>
      <c r="HX206" s="54"/>
      <c r="HY206" s="54"/>
      <c r="HZ206" s="54"/>
      <c r="IA206" s="54"/>
      <c r="IB206" s="54"/>
      <c r="IC206" s="54"/>
      <c r="ID206" s="54"/>
      <c r="IE206" s="54"/>
      <c r="IF206" s="54"/>
      <c r="IG206" s="54"/>
      <c r="IH206" s="54"/>
      <c r="II206" s="54"/>
      <c r="IJ206" s="54"/>
      <c r="IK206" s="54"/>
    </row>
    <row r="207" spans="1:245" s="60" customFormat="1">
      <c r="A207" s="298" t="s">
        <v>693</v>
      </c>
      <c r="B207" s="299" t="s">
        <v>682</v>
      </c>
      <c r="C207" s="41" t="s">
        <v>697</v>
      </c>
      <c r="D207" s="621">
        <f>VLOOKUP(B207,'[1]ICR Data'!$A:$E,5,FALSE)</f>
        <v>4.5999999999999999E-3</v>
      </c>
      <c r="E207" s="111">
        <v>0.01</v>
      </c>
      <c r="F207" s="111">
        <v>0.1</v>
      </c>
      <c r="G207" s="111">
        <v>0</v>
      </c>
      <c r="H207" s="111">
        <v>0</v>
      </c>
      <c r="I207" s="111">
        <v>0</v>
      </c>
      <c r="J207" s="111">
        <v>0</v>
      </c>
      <c r="K207" s="111">
        <v>0.9</v>
      </c>
      <c r="L207" s="111">
        <v>0.99</v>
      </c>
      <c r="M207" s="111">
        <v>0</v>
      </c>
      <c r="N207" s="111">
        <v>0</v>
      </c>
      <c r="O207" s="111">
        <v>0</v>
      </c>
      <c r="P207" s="111">
        <v>0</v>
      </c>
      <c r="Q207" s="111">
        <v>0</v>
      </c>
      <c r="R207" s="111">
        <v>0</v>
      </c>
      <c r="S207" s="621" t="str">
        <f>VLOOKUP(B207,'[1]BuySell Data'!$A:$E,5,FALSE)</f>
        <v>n/a</v>
      </c>
      <c r="T207" s="47" t="s">
        <v>987</v>
      </c>
      <c r="U207" s="12"/>
      <c r="V207" s="12"/>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54"/>
      <c r="AS207" s="54"/>
      <c r="AT207" s="54"/>
      <c r="AU207" s="54"/>
      <c r="AV207" s="54"/>
      <c r="AW207" s="54"/>
      <c r="AX207" s="54"/>
      <c r="AY207" s="54"/>
      <c r="AZ207" s="54"/>
      <c r="BA207" s="54"/>
      <c r="BB207" s="54"/>
      <c r="BC207" s="54"/>
      <c r="BD207" s="54"/>
      <c r="BE207" s="54"/>
      <c r="BF207" s="54"/>
      <c r="BG207" s="54"/>
      <c r="BH207" s="54"/>
      <c r="BI207" s="54"/>
      <c r="BJ207" s="54"/>
      <c r="BK207" s="54"/>
      <c r="BL207" s="54"/>
      <c r="BM207" s="54"/>
      <c r="BN207" s="54"/>
      <c r="BO207" s="54"/>
      <c r="BP207" s="54"/>
      <c r="BQ207" s="54"/>
      <c r="BR207" s="54"/>
      <c r="BS207" s="54"/>
      <c r="BT207" s="54"/>
      <c r="BU207" s="54"/>
      <c r="BV207" s="54"/>
      <c r="BW207" s="54"/>
      <c r="BX207" s="54"/>
      <c r="BY207" s="54"/>
      <c r="BZ207" s="54"/>
      <c r="CA207" s="54"/>
      <c r="CB207" s="54"/>
      <c r="CC207" s="54"/>
      <c r="CD207" s="54"/>
      <c r="CE207" s="54"/>
      <c r="CF207" s="54"/>
      <c r="CG207" s="54"/>
      <c r="CH207" s="54"/>
      <c r="CI207" s="54"/>
      <c r="CJ207" s="54"/>
      <c r="CK207" s="54"/>
      <c r="CL207" s="54"/>
      <c r="CM207" s="54"/>
      <c r="CN207" s="54"/>
      <c r="CO207" s="54"/>
      <c r="CP207" s="54"/>
      <c r="CQ207" s="54"/>
      <c r="CR207" s="54"/>
      <c r="CS207" s="54"/>
      <c r="CT207" s="54"/>
      <c r="CU207" s="54"/>
      <c r="CV207" s="54"/>
      <c r="CW207" s="54"/>
      <c r="CX207" s="54"/>
      <c r="CY207" s="54"/>
      <c r="CZ207" s="54"/>
      <c r="DA207" s="54"/>
      <c r="DB207" s="54"/>
      <c r="DC207" s="54"/>
      <c r="DD207" s="54"/>
      <c r="DE207" s="54"/>
      <c r="DF207" s="54"/>
      <c r="DG207" s="54"/>
      <c r="DH207" s="54"/>
      <c r="DI207" s="54"/>
      <c r="DJ207" s="54"/>
      <c r="DK207" s="54"/>
      <c r="DL207" s="54"/>
      <c r="DM207" s="54"/>
      <c r="DN207" s="54"/>
      <c r="DO207" s="54"/>
      <c r="DP207" s="54"/>
      <c r="DQ207" s="54"/>
      <c r="DR207" s="54"/>
      <c r="DS207" s="54"/>
      <c r="DT207" s="54"/>
      <c r="DU207" s="54"/>
      <c r="DV207" s="54"/>
      <c r="DW207" s="54"/>
      <c r="DX207" s="54"/>
      <c r="DY207" s="54"/>
      <c r="DZ207" s="54"/>
      <c r="EA207" s="54"/>
      <c r="EB207" s="54"/>
      <c r="EC207" s="54"/>
      <c r="ED207" s="54"/>
      <c r="EE207" s="54"/>
      <c r="EF207" s="54"/>
      <c r="EG207" s="54"/>
      <c r="EH207" s="54"/>
      <c r="EI207" s="54"/>
      <c r="EJ207" s="54"/>
      <c r="EK207" s="54"/>
      <c r="EL207" s="54"/>
      <c r="EM207" s="54"/>
      <c r="EN207" s="54"/>
      <c r="EO207" s="54"/>
      <c r="EP207" s="54"/>
      <c r="EQ207" s="54"/>
      <c r="ER207" s="54"/>
      <c r="ES207" s="54"/>
      <c r="ET207" s="54"/>
      <c r="EU207" s="54"/>
      <c r="EV207" s="54"/>
      <c r="EW207" s="54"/>
      <c r="EX207" s="54"/>
      <c r="EY207" s="54"/>
      <c r="EZ207" s="54"/>
      <c r="FA207" s="54"/>
      <c r="FB207" s="54"/>
      <c r="FC207" s="54"/>
      <c r="FD207" s="54"/>
      <c r="FE207" s="54"/>
      <c r="FF207" s="54"/>
      <c r="FG207" s="54"/>
      <c r="FH207" s="54"/>
      <c r="FI207" s="54"/>
      <c r="FJ207" s="54"/>
      <c r="FK207" s="54"/>
      <c r="FL207" s="54"/>
      <c r="FM207" s="54"/>
      <c r="FN207" s="54"/>
      <c r="FO207" s="54"/>
      <c r="FP207" s="54"/>
      <c r="FQ207" s="54"/>
      <c r="FR207" s="54"/>
      <c r="FS207" s="54"/>
      <c r="FT207" s="54"/>
      <c r="FU207" s="54"/>
      <c r="FV207" s="54"/>
      <c r="FW207" s="54"/>
      <c r="FX207" s="54"/>
      <c r="FY207" s="54"/>
      <c r="FZ207" s="54"/>
      <c r="GA207" s="54"/>
      <c r="GB207" s="54"/>
      <c r="GC207" s="54"/>
      <c r="GD207" s="54"/>
      <c r="GE207" s="54"/>
      <c r="GF207" s="54"/>
      <c r="GG207" s="54"/>
      <c r="GH207" s="54"/>
      <c r="GI207" s="54"/>
      <c r="GJ207" s="54"/>
      <c r="GK207" s="54"/>
      <c r="GL207" s="54"/>
      <c r="GM207" s="54"/>
      <c r="GN207" s="54"/>
      <c r="GO207" s="54"/>
      <c r="GP207" s="54"/>
      <c r="GQ207" s="54"/>
      <c r="GR207" s="54"/>
      <c r="GS207" s="54"/>
      <c r="GT207" s="54"/>
      <c r="GU207" s="54"/>
      <c r="GV207" s="54"/>
      <c r="GW207" s="54"/>
      <c r="GX207" s="54"/>
      <c r="GY207" s="54"/>
      <c r="GZ207" s="54"/>
      <c r="HA207" s="54"/>
      <c r="HB207" s="54"/>
      <c r="HC207" s="54"/>
      <c r="HD207" s="54"/>
      <c r="HE207" s="54"/>
      <c r="HF207" s="54"/>
      <c r="HG207" s="54"/>
      <c r="HH207" s="54"/>
      <c r="HI207" s="54"/>
      <c r="HJ207" s="54"/>
      <c r="HK207" s="54"/>
      <c r="HL207" s="54"/>
      <c r="HM207" s="54"/>
      <c r="HN207" s="54"/>
      <c r="HO207" s="54"/>
      <c r="HP207" s="54"/>
      <c r="HQ207" s="54"/>
      <c r="HR207" s="54"/>
      <c r="HS207" s="54"/>
      <c r="HT207" s="54"/>
      <c r="HU207" s="54"/>
      <c r="HV207" s="54"/>
      <c r="HW207" s="54"/>
      <c r="HX207" s="54"/>
      <c r="HY207" s="54"/>
      <c r="HZ207" s="54"/>
      <c r="IA207" s="54"/>
      <c r="IB207" s="54"/>
      <c r="IC207" s="54"/>
      <c r="ID207" s="54"/>
      <c r="IE207" s="54"/>
      <c r="IF207" s="54"/>
      <c r="IG207" s="54"/>
      <c r="IH207" s="54"/>
      <c r="II207" s="54"/>
      <c r="IJ207" s="54"/>
      <c r="IK207" s="54"/>
    </row>
    <row r="208" spans="1:245" s="60" customFormat="1">
      <c r="A208" s="300" t="s">
        <v>694</v>
      </c>
      <c r="B208" s="301" t="s">
        <v>683</v>
      </c>
      <c r="C208" s="26" t="s">
        <v>697</v>
      </c>
      <c r="D208" s="621">
        <f>VLOOKUP(B208,'[1]ICR Data'!$A:$E,5,FALSE)</f>
        <v>7.4999999999999997E-3</v>
      </c>
      <c r="E208" s="111">
        <v>0</v>
      </c>
      <c r="F208" s="111">
        <v>0.2</v>
      </c>
      <c r="G208" s="111">
        <v>0</v>
      </c>
      <c r="H208" s="111">
        <v>0</v>
      </c>
      <c r="I208" s="111">
        <v>0</v>
      </c>
      <c r="J208" s="111">
        <v>0</v>
      </c>
      <c r="K208" s="111">
        <v>0.8</v>
      </c>
      <c r="L208" s="111">
        <v>1</v>
      </c>
      <c r="M208" s="111">
        <v>0</v>
      </c>
      <c r="N208" s="111">
        <v>0</v>
      </c>
      <c r="O208" s="111">
        <v>0</v>
      </c>
      <c r="P208" s="111">
        <v>0</v>
      </c>
      <c r="Q208" s="111">
        <v>0</v>
      </c>
      <c r="R208" s="111">
        <v>0</v>
      </c>
      <c r="S208" s="621" t="str">
        <f>VLOOKUP(B208,'[1]BuySell Data'!$A:$E,5,FALSE)</f>
        <v>n/a</v>
      </c>
      <c r="T208" s="47" t="s">
        <v>988</v>
      </c>
      <c r="U208" s="12"/>
      <c r="V208" s="12"/>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c r="AS208" s="54"/>
      <c r="AT208" s="54"/>
      <c r="AU208" s="54"/>
      <c r="AV208" s="54"/>
      <c r="AW208" s="54"/>
      <c r="AX208" s="54"/>
      <c r="AY208" s="54"/>
      <c r="AZ208" s="54"/>
      <c r="BA208" s="54"/>
      <c r="BB208" s="54"/>
      <c r="BC208" s="54"/>
      <c r="BD208" s="54"/>
      <c r="BE208" s="54"/>
      <c r="BF208" s="54"/>
      <c r="BG208" s="54"/>
      <c r="BH208" s="54"/>
      <c r="BI208" s="54"/>
      <c r="BJ208" s="54"/>
      <c r="BK208" s="54"/>
      <c r="BL208" s="54"/>
      <c r="BM208" s="54"/>
      <c r="BN208" s="54"/>
      <c r="BO208" s="54"/>
      <c r="BP208" s="54"/>
      <c r="BQ208" s="54"/>
      <c r="BR208" s="54"/>
      <c r="BS208" s="54"/>
      <c r="BT208" s="54"/>
      <c r="BU208" s="54"/>
      <c r="BV208" s="54"/>
      <c r="BW208" s="54"/>
      <c r="BX208" s="54"/>
      <c r="BY208" s="54"/>
      <c r="BZ208" s="54"/>
      <c r="CA208" s="54"/>
      <c r="CB208" s="54"/>
      <c r="CC208" s="54"/>
      <c r="CD208" s="54"/>
      <c r="CE208" s="54"/>
      <c r="CF208" s="54"/>
      <c r="CG208" s="54"/>
      <c r="CH208" s="54"/>
      <c r="CI208" s="54"/>
      <c r="CJ208" s="54"/>
      <c r="CK208" s="54"/>
      <c r="CL208" s="54"/>
      <c r="CM208" s="54"/>
      <c r="CN208" s="54"/>
      <c r="CO208" s="54"/>
      <c r="CP208" s="54"/>
      <c r="CQ208" s="54"/>
      <c r="CR208" s="54"/>
      <c r="CS208" s="54"/>
      <c r="CT208" s="54"/>
      <c r="CU208" s="54"/>
      <c r="CV208" s="54"/>
      <c r="CW208" s="54"/>
      <c r="CX208" s="54"/>
      <c r="CY208" s="54"/>
      <c r="CZ208" s="54"/>
      <c r="DA208" s="54"/>
      <c r="DB208" s="54"/>
      <c r="DC208" s="54"/>
      <c r="DD208" s="54"/>
      <c r="DE208" s="54"/>
      <c r="DF208" s="54"/>
      <c r="DG208" s="54"/>
      <c r="DH208" s="54"/>
      <c r="DI208" s="54"/>
      <c r="DJ208" s="54"/>
      <c r="DK208" s="54"/>
      <c r="DL208" s="54"/>
      <c r="DM208" s="54"/>
      <c r="DN208" s="54"/>
      <c r="DO208" s="54"/>
      <c r="DP208" s="54"/>
      <c r="DQ208" s="54"/>
      <c r="DR208" s="54"/>
      <c r="DS208" s="54"/>
      <c r="DT208" s="54"/>
      <c r="DU208" s="54"/>
      <c r="DV208" s="54"/>
      <c r="DW208" s="54"/>
      <c r="DX208" s="54"/>
      <c r="DY208" s="54"/>
      <c r="DZ208" s="54"/>
      <c r="EA208" s="54"/>
      <c r="EB208" s="54"/>
      <c r="EC208" s="54"/>
      <c r="ED208" s="54"/>
      <c r="EE208" s="54"/>
      <c r="EF208" s="54"/>
      <c r="EG208" s="54"/>
      <c r="EH208" s="54"/>
      <c r="EI208" s="54"/>
      <c r="EJ208" s="54"/>
      <c r="EK208" s="54"/>
      <c r="EL208" s="54"/>
      <c r="EM208" s="54"/>
      <c r="EN208" s="54"/>
      <c r="EO208" s="54"/>
      <c r="EP208" s="54"/>
      <c r="EQ208" s="54"/>
      <c r="ER208" s="54"/>
      <c r="ES208" s="54"/>
      <c r="ET208" s="54"/>
      <c r="EU208" s="54"/>
      <c r="EV208" s="54"/>
      <c r="EW208" s="54"/>
      <c r="EX208" s="54"/>
      <c r="EY208" s="54"/>
      <c r="EZ208" s="54"/>
      <c r="FA208" s="54"/>
      <c r="FB208" s="54"/>
      <c r="FC208" s="54"/>
      <c r="FD208" s="54"/>
      <c r="FE208" s="54"/>
      <c r="FF208" s="54"/>
      <c r="FG208" s="54"/>
      <c r="FH208" s="54"/>
      <c r="FI208" s="54"/>
      <c r="FJ208" s="54"/>
      <c r="FK208" s="54"/>
      <c r="FL208" s="54"/>
      <c r="FM208" s="54"/>
      <c r="FN208" s="54"/>
      <c r="FO208" s="54"/>
      <c r="FP208" s="54"/>
      <c r="FQ208" s="54"/>
      <c r="FR208" s="54"/>
      <c r="FS208" s="54"/>
      <c r="FT208" s="54"/>
      <c r="FU208" s="54"/>
      <c r="FV208" s="54"/>
      <c r="FW208" s="54"/>
      <c r="FX208" s="54"/>
      <c r="FY208" s="54"/>
      <c r="FZ208" s="54"/>
      <c r="GA208" s="54"/>
      <c r="GB208" s="54"/>
      <c r="GC208" s="54"/>
      <c r="GD208" s="54"/>
      <c r="GE208" s="54"/>
      <c r="GF208" s="54"/>
      <c r="GG208" s="54"/>
      <c r="GH208" s="54"/>
      <c r="GI208" s="54"/>
      <c r="GJ208" s="54"/>
      <c r="GK208" s="54"/>
      <c r="GL208" s="54"/>
      <c r="GM208" s="54"/>
      <c r="GN208" s="54"/>
      <c r="GO208" s="54"/>
      <c r="GP208" s="54"/>
      <c r="GQ208" s="54"/>
      <c r="GR208" s="54"/>
      <c r="GS208" s="54"/>
      <c r="GT208" s="54"/>
      <c r="GU208" s="54"/>
      <c r="GV208" s="54"/>
      <c r="GW208" s="54"/>
      <c r="GX208" s="54"/>
      <c r="GY208" s="54"/>
      <c r="GZ208" s="54"/>
      <c r="HA208" s="54"/>
      <c r="HB208" s="54"/>
      <c r="HC208" s="54"/>
      <c r="HD208" s="54"/>
      <c r="HE208" s="54"/>
      <c r="HF208" s="54"/>
      <c r="HG208" s="54"/>
      <c r="HH208" s="54"/>
      <c r="HI208" s="54"/>
      <c r="HJ208" s="54"/>
      <c r="HK208" s="54"/>
      <c r="HL208" s="54"/>
      <c r="HM208" s="54"/>
      <c r="HN208" s="54"/>
      <c r="HO208" s="54"/>
      <c r="HP208" s="54"/>
      <c r="HQ208" s="54"/>
      <c r="HR208" s="54"/>
      <c r="HS208" s="54"/>
      <c r="HT208" s="54"/>
      <c r="HU208" s="54"/>
      <c r="HV208" s="54"/>
      <c r="HW208" s="54"/>
      <c r="HX208" s="54"/>
      <c r="HY208" s="54"/>
      <c r="HZ208" s="54"/>
      <c r="IA208" s="54"/>
      <c r="IB208" s="54"/>
      <c r="IC208" s="54"/>
      <c r="ID208" s="54"/>
      <c r="IE208" s="54"/>
      <c r="IF208" s="54"/>
      <c r="IG208" s="54"/>
      <c r="IH208" s="54"/>
      <c r="II208" s="54"/>
      <c r="IJ208" s="54"/>
      <c r="IK208" s="54"/>
    </row>
    <row r="209" spans="1:245" s="60" customFormat="1">
      <c r="A209" s="300" t="s">
        <v>695</v>
      </c>
      <c r="B209" s="301" t="s">
        <v>684</v>
      </c>
      <c r="C209" s="26" t="s">
        <v>697</v>
      </c>
      <c r="D209" s="621">
        <f>VLOOKUP(B209,'[1]ICR Data'!$A:$E,5,FALSE)</f>
        <v>7.4999999999999997E-3</v>
      </c>
      <c r="E209" s="111">
        <v>0</v>
      </c>
      <c r="F209" s="111">
        <v>0.2</v>
      </c>
      <c r="G209" s="111">
        <v>0</v>
      </c>
      <c r="H209" s="111">
        <v>0</v>
      </c>
      <c r="I209" s="111">
        <v>0</v>
      </c>
      <c r="J209" s="111">
        <v>0</v>
      </c>
      <c r="K209" s="111">
        <v>0.8</v>
      </c>
      <c r="L209" s="111">
        <v>1</v>
      </c>
      <c r="M209" s="111">
        <v>0</v>
      </c>
      <c r="N209" s="111">
        <v>0</v>
      </c>
      <c r="O209" s="111">
        <v>0</v>
      </c>
      <c r="P209" s="111">
        <v>0</v>
      </c>
      <c r="Q209" s="111">
        <v>0</v>
      </c>
      <c r="R209" s="111">
        <v>0</v>
      </c>
      <c r="S209" s="621" t="str">
        <f>VLOOKUP(B209,'[1]BuySell Data'!$A:$E,5,FALSE)</f>
        <v>n/a</v>
      </c>
      <c r="T209" s="47" t="s">
        <v>988</v>
      </c>
      <c r="U209" s="12"/>
      <c r="V209" s="12"/>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4"/>
      <c r="AW209" s="54"/>
      <c r="AX209" s="54"/>
      <c r="AY209" s="54"/>
      <c r="AZ209" s="54"/>
      <c r="BA209" s="54"/>
      <c r="BB209" s="54"/>
      <c r="BC209" s="54"/>
      <c r="BD209" s="54"/>
      <c r="BE209" s="54"/>
      <c r="BF209" s="54"/>
      <c r="BG209" s="54"/>
      <c r="BH209" s="54"/>
      <c r="BI209" s="54"/>
      <c r="BJ209" s="54"/>
      <c r="BK209" s="54"/>
      <c r="BL209" s="54"/>
      <c r="BM209" s="54"/>
      <c r="BN209" s="54"/>
      <c r="BO209" s="54"/>
      <c r="BP209" s="54"/>
      <c r="BQ209" s="54"/>
      <c r="BR209" s="54"/>
      <c r="BS209" s="54"/>
      <c r="BT209" s="54"/>
      <c r="BU209" s="54"/>
      <c r="BV209" s="54"/>
      <c r="BW209" s="54"/>
      <c r="BX209" s="54"/>
      <c r="BY209" s="54"/>
      <c r="BZ209" s="54"/>
      <c r="CA209" s="54"/>
      <c r="CB209" s="54"/>
      <c r="CC209" s="54"/>
      <c r="CD209" s="54"/>
      <c r="CE209" s="54"/>
      <c r="CF209" s="54"/>
      <c r="CG209" s="54"/>
      <c r="CH209" s="54"/>
      <c r="CI209" s="54"/>
      <c r="CJ209" s="54"/>
      <c r="CK209" s="54"/>
      <c r="CL209" s="54"/>
      <c r="CM209" s="54"/>
      <c r="CN209" s="54"/>
      <c r="CO209" s="54"/>
      <c r="CP209" s="54"/>
      <c r="CQ209" s="54"/>
      <c r="CR209" s="54"/>
      <c r="CS209" s="54"/>
      <c r="CT209" s="54"/>
      <c r="CU209" s="54"/>
      <c r="CV209" s="54"/>
      <c r="CW209" s="54"/>
      <c r="CX209" s="54"/>
      <c r="CY209" s="54"/>
      <c r="CZ209" s="54"/>
      <c r="DA209" s="54"/>
      <c r="DB209" s="54"/>
      <c r="DC209" s="54"/>
      <c r="DD209" s="54"/>
      <c r="DE209" s="54"/>
      <c r="DF209" s="54"/>
      <c r="DG209" s="54"/>
      <c r="DH209" s="54"/>
      <c r="DI209" s="54"/>
      <c r="DJ209" s="54"/>
      <c r="DK209" s="54"/>
      <c r="DL209" s="54"/>
      <c r="DM209" s="54"/>
      <c r="DN209" s="54"/>
      <c r="DO209" s="54"/>
      <c r="DP209" s="54"/>
      <c r="DQ209" s="54"/>
      <c r="DR209" s="54"/>
      <c r="DS209" s="54"/>
      <c r="DT209" s="54"/>
      <c r="DU209" s="54"/>
      <c r="DV209" s="54"/>
      <c r="DW209" s="54"/>
      <c r="DX209" s="54"/>
      <c r="DY209" s="54"/>
      <c r="DZ209" s="54"/>
      <c r="EA209" s="54"/>
      <c r="EB209" s="54"/>
      <c r="EC209" s="54"/>
      <c r="ED209" s="54"/>
      <c r="EE209" s="54"/>
      <c r="EF209" s="54"/>
      <c r="EG209" s="54"/>
      <c r="EH209" s="54"/>
      <c r="EI209" s="54"/>
      <c r="EJ209" s="54"/>
      <c r="EK209" s="54"/>
      <c r="EL209" s="54"/>
      <c r="EM209" s="54"/>
      <c r="EN209" s="54"/>
      <c r="EO209" s="54"/>
      <c r="EP209" s="54"/>
      <c r="EQ209" s="54"/>
      <c r="ER209" s="54"/>
      <c r="ES209" s="54"/>
      <c r="ET209" s="54"/>
      <c r="EU209" s="54"/>
      <c r="EV209" s="54"/>
      <c r="EW209" s="54"/>
      <c r="EX209" s="54"/>
      <c r="EY209" s="54"/>
      <c r="EZ209" s="54"/>
      <c r="FA209" s="54"/>
      <c r="FB209" s="54"/>
      <c r="FC209" s="54"/>
      <c r="FD209" s="54"/>
      <c r="FE209" s="54"/>
      <c r="FF209" s="54"/>
      <c r="FG209" s="54"/>
      <c r="FH209" s="54"/>
      <c r="FI209" s="54"/>
      <c r="FJ209" s="54"/>
      <c r="FK209" s="54"/>
      <c r="FL209" s="54"/>
      <c r="FM209" s="54"/>
      <c r="FN209" s="54"/>
      <c r="FO209" s="54"/>
      <c r="FP209" s="54"/>
      <c r="FQ209" s="54"/>
      <c r="FR209" s="54"/>
      <c r="FS209" s="54"/>
      <c r="FT209" s="54"/>
      <c r="FU209" s="54"/>
      <c r="FV209" s="54"/>
      <c r="FW209" s="54"/>
      <c r="FX209" s="54"/>
      <c r="FY209" s="54"/>
      <c r="FZ209" s="54"/>
      <c r="GA209" s="54"/>
      <c r="GB209" s="54"/>
      <c r="GC209" s="54"/>
      <c r="GD209" s="54"/>
      <c r="GE209" s="54"/>
      <c r="GF209" s="54"/>
      <c r="GG209" s="54"/>
      <c r="GH209" s="54"/>
      <c r="GI209" s="54"/>
      <c r="GJ209" s="54"/>
      <c r="GK209" s="54"/>
      <c r="GL209" s="54"/>
      <c r="GM209" s="54"/>
      <c r="GN209" s="54"/>
      <c r="GO209" s="54"/>
      <c r="GP209" s="54"/>
      <c r="GQ209" s="54"/>
      <c r="GR209" s="54"/>
      <c r="GS209" s="54"/>
      <c r="GT209" s="54"/>
      <c r="GU209" s="54"/>
      <c r="GV209" s="54"/>
      <c r="GW209" s="54"/>
      <c r="GX209" s="54"/>
      <c r="GY209" s="54"/>
      <c r="GZ209" s="54"/>
      <c r="HA209" s="54"/>
      <c r="HB209" s="54"/>
      <c r="HC209" s="54"/>
      <c r="HD209" s="54"/>
      <c r="HE209" s="54"/>
      <c r="HF209" s="54"/>
      <c r="HG209" s="54"/>
      <c r="HH209" s="54"/>
      <c r="HI209" s="54"/>
      <c r="HJ209" s="54"/>
      <c r="HK209" s="54"/>
      <c r="HL209" s="54"/>
      <c r="HM209" s="54"/>
      <c r="HN209" s="54"/>
      <c r="HO209" s="54"/>
      <c r="HP209" s="54"/>
      <c r="HQ209" s="54"/>
      <c r="HR209" s="54"/>
      <c r="HS209" s="54"/>
      <c r="HT209" s="54"/>
      <c r="HU209" s="54"/>
      <c r="HV209" s="54"/>
      <c r="HW209" s="54"/>
      <c r="HX209" s="54"/>
      <c r="HY209" s="54"/>
      <c r="HZ209" s="54"/>
      <c r="IA209" s="54"/>
      <c r="IB209" s="54"/>
      <c r="IC209" s="54"/>
      <c r="ID209" s="54"/>
      <c r="IE209" s="54"/>
      <c r="IF209" s="54"/>
      <c r="IG209" s="54"/>
      <c r="IH209" s="54"/>
      <c r="II209" s="54"/>
      <c r="IJ209" s="54"/>
      <c r="IK209" s="54"/>
    </row>
    <row r="210" spans="1:245" s="60" customFormat="1">
      <c r="A210" s="300" t="s">
        <v>714</v>
      </c>
      <c r="B210" s="301" t="s">
        <v>685</v>
      </c>
      <c r="C210" s="26" t="s">
        <v>697</v>
      </c>
      <c r="D210" s="621">
        <f>VLOOKUP(B210,'[1]ICR Data'!$A:$E,5,FALSE)</f>
        <v>6.5700000000000003E-3</v>
      </c>
      <c r="E210" s="111">
        <v>0</v>
      </c>
      <c r="F210" s="111">
        <v>0.05</v>
      </c>
      <c r="G210" s="111">
        <v>0</v>
      </c>
      <c r="H210" s="111">
        <v>0</v>
      </c>
      <c r="I210" s="111">
        <v>0</v>
      </c>
      <c r="J210" s="111">
        <v>0</v>
      </c>
      <c r="K210" s="111">
        <v>0.9</v>
      </c>
      <c r="L210" s="111">
        <v>0.95</v>
      </c>
      <c r="M210" s="111">
        <v>0</v>
      </c>
      <c r="N210" s="111">
        <v>0</v>
      </c>
      <c r="O210" s="111">
        <v>0</v>
      </c>
      <c r="P210" s="111">
        <v>0</v>
      </c>
      <c r="Q210" s="111">
        <v>0</v>
      </c>
      <c r="R210" s="111">
        <v>0</v>
      </c>
      <c r="S210" s="621" t="str">
        <f>VLOOKUP(B210,'[1]BuySell Data'!$A:$E,5,FALSE)</f>
        <v>n/a</v>
      </c>
      <c r="T210" s="47" t="s">
        <v>989</v>
      </c>
      <c r="U210" s="12"/>
      <c r="V210" s="12"/>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4"/>
      <c r="BA210" s="54"/>
      <c r="BB210" s="54"/>
      <c r="BC210" s="54"/>
      <c r="BD210" s="54"/>
      <c r="BE210" s="54"/>
      <c r="BF210" s="54"/>
      <c r="BG210" s="54"/>
      <c r="BH210" s="54"/>
      <c r="BI210" s="54"/>
      <c r="BJ210" s="54"/>
      <c r="BK210" s="54"/>
      <c r="BL210" s="54"/>
      <c r="BM210" s="54"/>
      <c r="BN210" s="54"/>
      <c r="BO210" s="54"/>
      <c r="BP210" s="54"/>
      <c r="BQ210" s="54"/>
      <c r="BR210" s="54"/>
      <c r="BS210" s="54"/>
      <c r="BT210" s="54"/>
      <c r="BU210" s="54"/>
      <c r="BV210" s="54"/>
      <c r="BW210" s="54"/>
      <c r="BX210" s="54"/>
      <c r="BY210" s="54"/>
      <c r="BZ210" s="54"/>
      <c r="CA210" s="54"/>
      <c r="CB210" s="54"/>
      <c r="CC210" s="54"/>
      <c r="CD210" s="54"/>
      <c r="CE210" s="54"/>
      <c r="CF210" s="54"/>
      <c r="CG210" s="54"/>
      <c r="CH210" s="54"/>
      <c r="CI210" s="54"/>
      <c r="CJ210" s="54"/>
      <c r="CK210" s="54"/>
      <c r="CL210" s="54"/>
      <c r="CM210" s="54"/>
      <c r="CN210" s="54"/>
      <c r="CO210" s="54"/>
      <c r="CP210" s="54"/>
      <c r="CQ210" s="54"/>
      <c r="CR210" s="54"/>
      <c r="CS210" s="54"/>
      <c r="CT210" s="54"/>
      <c r="CU210" s="54"/>
      <c r="CV210" s="54"/>
      <c r="CW210" s="54"/>
      <c r="CX210" s="54"/>
      <c r="CY210" s="54"/>
      <c r="CZ210" s="54"/>
      <c r="DA210" s="54"/>
      <c r="DB210" s="54"/>
      <c r="DC210" s="54"/>
      <c r="DD210" s="54"/>
      <c r="DE210" s="54"/>
      <c r="DF210" s="54"/>
      <c r="DG210" s="54"/>
      <c r="DH210" s="54"/>
      <c r="DI210" s="54"/>
      <c r="DJ210" s="54"/>
      <c r="DK210" s="54"/>
      <c r="DL210" s="54"/>
      <c r="DM210" s="54"/>
      <c r="DN210" s="54"/>
      <c r="DO210" s="54"/>
      <c r="DP210" s="54"/>
      <c r="DQ210" s="54"/>
      <c r="DR210" s="54"/>
      <c r="DS210" s="54"/>
      <c r="DT210" s="54"/>
      <c r="DU210" s="54"/>
      <c r="DV210" s="54"/>
      <c r="DW210" s="54"/>
      <c r="DX210" s="54"/>
      <c r="DY210" s="54"/>
      <c r="DZ210" s="54"/>
      <c r="EA210" s="54"/>
      <c r="EB210" s="54"/>
      <c r="EC210" s="54"/>
      <c r="ED210" s="54"/>
      <c r="EE210" s="54"/>
      <c r="EF210" s="54"/>
      <c r="EG210" s="54"/>
      <c r="EH210" s="54"/>
      <c r="EI210" s="54"/>
      <c r="EJ210" s="54"/>
      <c r="EK210" s="54"/>
      <c r="EL210" s="54"/>
      <c r="EM210" s="54"/>
      <c r="EN210" s="54"/>
      <c r="EO210" s="54"/>
      <c r="EP210" s="54"/>
      <c r="EQ210" s="54"/>
      <c r="ER210" s="54"/>
      <c r="ES210" s="54"/>
      <c r="ET210" s="54"/>
      <c r="EU210" s="54"/>
      <c r="EV210" s="54"/>
      <c r="EW210" s="54"/>
      <c r="EX210" s="54"/>
      <c r="EY210" s="54"/>
      <c r="EZ210" s="54"/>
      <c r="FA210" s="54"/>
      <c r="FB210" s="54"/>
      <c r="FC210" s="54"/>
      <c r="FD210" s="54"/>
      <c r="FE210" s="54"/>
      <c r="FF210" s="54"/>
      <c r="FG210" s="54"/>
      <c r="FH210" s="54"/>
      <c r="FI210" s="54"/>
      <c r="FJ210" s="54"/>
      <c r="FK210" s="54"/>
      <c r="FL210" s="54"/>
      <c r="FM210" s="54"/>
      <c r="FN210" s="54"/>
      <c r="FO210" s="54"/>
      <c r="FP210" s="54"/>
      <c r="FQ210" s="54"/>
      <c r="FR210" s="54"/>
      <c r="FS210" s="54"/>
      <c r="FT210" s="54"/>
      <c r="FU210" s="54"/>
      <c r="FV210" s="54"/>
      <c r="FW210" s="54"/>
      <c r="FX210" s="54"/>
      <c r="FY210" s="54"/>
      <c r="FZ210" s="54"/>
      <c r="GA210" s="54"/>
      <c r="GB210" s="54"/>
      <c r="GC210" s="54"/>
      <c r="GD210" s="54"/>
      <c r="GE210" s="54"/>
      <c r="GF210" s="54"/>
      <c r="GG210" s="54"/>
      <c r="GH210" s="54"/>
      <c r="GI210" s="54"/>
      <c r="GJ210" s="54"/>
      <c r="GK210" s="54"/>
      <c r="GL210" s="54"/>
      <c r="GM210" s="54"/>
      <c r="GN210" s="54"/>
      <c r="GO210" s="54"/>
      <c r="GP210" s="54"/>
      <c r="GQ210" s="54"/>
      <c r="GR210" s="54"/>
      <c r="GS210" s="54"/>
      <c r="GT210" s="54"/>
      <c r="GU210" s="54"/>
      <c r="GV210" s="54"/>
      <c r="GW210" s="54"/>
      <c r="GX210" s="54"/>
      <c r="GY210" s="54"/>
      <c r="GZ210" s="54"/>
      <c r="HA210" s="54"/>
      <c r="HB210" s="54"/>
      <c r="HC210" s="54"/>
      <c r="HD210" s="54"/>
      <c r="HE210" s="54"/>
      <c r="HF210" s="54"/>
      <c r="HG210" s="54"/>
      <c r="HH210" s="54"/>
      <c r="HI210" s="54"/>
      <c r="HJ210" s="54"/>
      <c r="HK210" s="54"/>
      <c r="HL210" s="54"/>
      <c r="HM210" s="54"/>
      <c r="HN210" s="54"/>
      <c r="HO210" s="54"/>
      <c r="HP210" s="54"/>
      <c r="HQ210" s="54"/>
      <c r="HR210" s="54"/>
      <c r="HS210" s="54"/>
      <c r="HT210" s="54"/>
      <c r="HU210" s="54"/>
      <c r="HV210" s="54"/>
      <c r="HW210" s="54"/>
      <c r="HX210" s="54"/>
      <c r="HY210" s="54"/>
      <c r="HZ210" s="54"/>
      <c r="IA210" s="54"/>
      <c r="IB210" s="54"/>
      <c r="IC210" s="54"/>
      <c r="ID210" s="54"/>
      <c r="IE210" s="54"/>
      <c r="IF210" s="54"/>
      <c r="IG210" s="54"/>
      <c r="IH210" s="54"/>
      <c r="II210" s="54"/>
      <c r="IJ210" s="54"/>
      <c r="IK210" s="54"/>
    </row>
    <row r="211" spans="1:245" s="102" customFormat="1">
      <c r="A211" s="3"/>
      <c r="B211" s="304"/>
      <c r="C211" s="93"/>
      <c r="D211" s="94" t="e">
        <f>MIN(D150:D210)</f>
        <v>#N/A</v>
      </c>
      <c r="E211" s="95" t="e">
        <f>MIN(E150:E210)</f>
        <v>#N/A</v>
      </c>
      <c r="F211" s="95"/>
      <c r="G211" s="95">
        <f>MIN(G150:G210)</f>
        <v>0</v>
      </c>
      <c r="H211" s="95"/>
      <c r="I211" s="95">
        <f>MIN(I150:I210)</f>
        <v>0</v>
      </c>
      <c r="J211" s="95"/>
      <c r="K211" s="95">
        <f>MIN(K150:K210)</f>
        <v>0</v>
      </c>
      <c r="L211" s="95"/>
      <c r="M211" s="95">
        <f>MIN(M150:M210)</f>
        <v>0</v>
      </c>
      <c r="N211" s="95"/>
      <c r="O211" s="95">
        <f>MIN(O150:O210)</f>
        <v>0</v>
      </c>
      <c r="P211" s="95"/>
      <c r="Q211" s="95">
        <f>MIN(Q150:Q210)</f>
        <v>0</v>
      </c>
      <c r="R211" s="96"/>
      <c r="S211" s="94" t="e">
        <f>MIN(S150:S210)</f>
        <v>#N/A</v>
      </c>
      <c r="T211" s="50"/>
      <c r="U211" s="93"/>
      <c r="V211" s="93"/>
      <c r="W211" s="59"/>
      <c r="X211" s="59"/>
      <c r="Y211" s="59"/>
      <c r="Z211" s="59"/>
      <c r="AA211" s="59"/>
      <c r="AB211" s="59"/>
      <c r="AC211" s="59"/>
      <c r="AD211" s="59"/>
    </row>
    <row r="212" spans="1:245" s="60" customFormat="1">
      <c r="A212" s="3"/>
      <c r="B212" s="304"/>
      <c r="C212" s="93"/>
      <c r="D212" s="94" t="e">
        <f>MAX(D150:D210)</f>
        <v>#N/A</v>
      </c>
      <c r="E212" s="96"/>
      <c r="F212" s="95">
        <f>MAX(F150:F210)</f>
        <v>1</v>
      </c>
      <c r="G212" s="95"/>
      <c r="H212" s="95">
        <f>MAX(H150:H210)</f>
        <v>0.35</v>
      </c>
      <c r="I212" s="95"/>
      <c r="J212" s="95">
        <f>MAX(J150:J210)</f>
        <v>1</v>
      </c>
      <c r="K212" s="95"/>
      <c r="L212" s="95">
        <f>MAX(L150:L210)</f>
        <v>1</v>
      </c>
      <c r="M212" s="95"/>
      <c r="N212" s="95">
        <f>MAX(N150:N210)</f>
        <v>0.4</v>
      </c>
      <c r="O212" s="95"/>
      <c r="P212" s="95">
        <f>MAX(P150:P210)</f>
        <v>0.15</v>
      </c>
      <c r="Q212" s="95"/>
      <c r="R212" s="95">
        <f>MAX(R150:R210)</f>
        <v>0.2</v>
      </c>
      <c r="S212" s="94" t="e">
        <f>MAX(S150:S210)</f>
        <v>#N/A</v>
      </c>
      <c r="T212" s="50"/>
      <c r="U212" s="12"/>
      <c r="V212" s="12"/>
      <c r="W212" s="54"/>
      <c r="X212" s="54"/>
      <c r="Y212" s="54"/>
      <c r="Z212" s="54"/>
      <c r="AA212" s="54"/>
      <c r="AB212" s="54"/>
      <c r="AC212" s="54"/>
      <c r="AD212" s="54"/>
    </row>
    <row r="213" spans="1:245" s="60" customFormat="1">
      <c r="A213" s="308" t="s">
        <v>631</v>
      </c>
      <c r="B213" s="144"/>
      <c r="C213" s="12"/>
      <c r="D213" s="32"/>
      <c r="E213" s="90"/>
      <c r="F213" s="90"/>
      <c r="G213" s="90"/>
      <c r="H213" s="90"/>
      <c r="I213" s="90"/>
      <c r="J213" s="90"/>
      <c r="K213" s="90"/>
      <c r="L213" s="90"/>
      <c r="M213" s="90"/>
      <c r="N213" s="90"/>
      <c r="O213" s="90"/>
      <c r="P213" s="90"/>
      <c r="Q213" s="90"/>
      <c r="R213" s="90"/>
      <c r="S213" s="32"/>
      <c r="T213" s="50"/>
      <c r="U213" s="12"/>
      <c r="V213" s="12"/>
      <c r="W213" s="54"/>
      <c r="X213" s="54"/>
      <c r="Y213" s="54"/>
      <c r="Z213" s="54"/>
      <c r="AA213" s="54"/>
      <c r="AB213" s="54"/>
      <c r="AC213" s="54"/>
      <c r="AD213" s="54"/>
    </row>
    <row r="214" spans="1:245" s="60" customFormat="1">
      <c r="A214" s="333" t="s">
        <v>585</v>
      </c>
      <c r="B214" s="132" t="s">
        <v>24</v>
      </c>
      <c r="C214" s="26" t="s">
        <v>697</v>
      </c>
      <c r="D214" s="621">
        <f>VLOOKUP(B214,'[1]ICR Data'!$A:$E,5,FALSE)</f>
        <v>8.5000000000000006E-3</v>
      </c>
      <c r="E214" s="622">
        <v>0</v>
      </c>
      <c r="F214" s="622">
        <v>0.1</v>
      </c>
      <c r="G214" s="622">
        <v>0</v>
      </c>
      <c r="H214" s="622">
        <v>0</v>
      </c>
      <c r="I214" s="622">
        <v>0</v>
      </c>
      <c r="J214" s="622">
        <v>0</v>
      </c>
      <c r="K214" s="622">
        <v>0.9</v>
      </c>
      <c r="L214" s="622">
        <v>1</v>
      </c>
      <c r="M214" s="622">
        <v>0</v>
      </c>
      <c r="N214" s="622">
        <v>0</v>
      </c>
      <c r="O214" s="622">
        <v>0</v>
      </c>
      <c r="P214" s="622">
        <v>0</v>
      </c>
      <c r="Q214" s="622">
        <v>0</v>
      </c>
      <c r="R214" s="622">
        <v>0</v>
      </c>
      <c r="S214" s="621">
        <f>VLOOKUP(B214,'[1]BuySell Data'!$A:$E,5,FALSE)</f>
        <v>5.0000000000000001E-3</v>
      </c>
      <c r="T214" s="47" t="s">
        <v>975</v>
      </c>
      <c r="U214" s="12"/>
      <c r="V214" s="12"/>
      <c r="W214" s="54"/>
      <c r="X214" s="54"/>
      <c r="Y214" s="54"/>
      <c r="Z214" s="54"/>
      <c r="AA214" s="54"/>
      <c r="AB214" s="54"/>
      <c r="AC214" s="54"/>
      <c r="AD214" s="54"/>
      <c r="AE214" s="54"/>
      <c r="AF214" s="54"/>
      <c r="AG214" s="54"/>
      <c r="AH214" s="54"/>
      <c r="AI214" s="54"/>
      <c r="AJ214" s="54"/>
      <c r="AK214" s="54"/>
      <c r="AL214" s="54"/>
      <c r="AM214" s="54"/>
      <c r="AN214" s="54"/>
      <c r="AO214" s="54"/>
      <c r="AP214" s="54"/>
      <c r="AQ214" s="54"/>
      <c r="AR214" s="54"/>
      <c r="AS214" s="54"/>
      <c r="AT214" s="54"/>
      <c r="AU214" s="54"/>
      <c r="AV214" s="54"/>
      <c r="AW214" s="54"/>
      <c r="AX214" s="54"/>
      <c r="AY214" s="54"/>
      <c r="AZ214" s="54"/>
      <c r="BA214" s="54"/>
      <c r="BB214" s="54"/>
      <c r="BC214" s="54"/>
      <c r="BD214" s="54"/>
      <c r="BE214" s="54"/>
      <c r="BF214" s="54"/>
      <c r="BG214" s="54"/>
      <c r="BH214" s="54"/>
      <c r="BI214" s="54"/>
      <c r="BJ214" s="54"/>
      <c r="BK214" s="54"/>
      <c r="BL214" s="54"/>
      <c r="BM214" s="54"/>
      <c r="BN214" s="54"/>
      <c r="BO214" s="54"/>
      <c r="BP214" s="54"/>
      <c r="BQ214" s="54"/>
      <c r="BR214" s="54"/>
      <c r="BS214" s="54"/>
      <c r="BT214" s="54"/>
      <c r="BU214" s="54"/>
      <c r="BV214" s="54"/>
      <c r="BW214" s="54"/>
      <c r="BX214" s="54"/>
      <c r="BY214" s="54"/>
      <c r="BZ214" s="54"/>
      <c r="CA214" s="54"/>
      <c r="CB214" s="54"/>
      <c r="CC214" s="54"/>
      <c r="CD214" s="54"/>
      <c r="CE214" s="54"/>
      <c r="CF214" s="54"/>
      <c r="CG214" s="54"/>
      <c r="CH214" s="54"/>
      <c r="CI214" s="54"/>
      <c r="CJ214" s="54"/>
      <c r="CK214" s="54"/>
      <c r="CL214" s="54"/>
      <c r="CM214" s="54"/>
      <c r="CN214" s="54"/>
      <c r="CO214" s="54"/>
      <c r="CP214" s="54"/>
      <c r="CQ214" s="54"/>
      <c r="CR214" s="54"/>
      <c r="CS214" s="54"/>
      <c r="CT214" s="54"/>
      <c r="CU214" s="54"/>
      <c r="CV214" s="54"/>
      <c r="CW214" s="54"/>
      <c r="CX214" s="54"/>
      <c r="CY214" s="54"/>
      <c r="CZ214" s="54"/>
      <c r="DA214" s="54"/>
      <c r="DB214" s="54"/>
      <c r="DC214" s="54"/>
      <c r="DD214" s="54"/>
      <c r="DE214" s="54"/>
      <c r="DF214" s="54"/>
      <c r="DG214" s="54"/>
      <c r="DH214" s="54"/>
      <c r="DI214" s="54"/>
      <c r="DJ214" s="54"/>
      <c r="DK214" s="54"/>
      <c r="DL214" s="54"/>
      <c r="DM214" s="54"/>
      <c r="DN214" s="54"/>
      <c r="DO214" s="54"/>
      <c r="DP214" s="54"/>
      <c r="DQ214" s="54"/>
      <c r="DR214" s="54"/>
      <c r="DS214" s="54"/>
      <c r="DT214" s="54"/>
      <c r="DU214" s="54"/>
      <c r="DV214" s="54"/>
      <c r="DW214" s="54"/>
      <c r="DX214" s="54"/>
      <c r="DY214" s="54"/>
      <c r="DZ214" s="54"/>
      <c r="EA214" s="54"/>
      <c r="EB214" s="54"/>
      <c r="EC214" s="54"/>
      <c r="ED214" s="54"/>
      <c r="EE214" s="54"/>
      <c r="EF214" s="54"/>
      <c r="EG214" s="54"/>
      <c r="EH214" s="54"/>
      <c r="EI214" s="54"/>
      <c r="EJ214" s="54"/>
      <c r="EK214" s="54"/>
      <c r="EL214" s="54"/>
      <c r="EM214" s="54"/>
      <c r="EN214" s="54"/>
      <c r="EO214" s="54"/>
      <c r="EP214" s="54"/>
      <c r="EQ214" s="54"/>
      <c r="ER214" s="54"/>
      <c r="ES214" s="54"/>
      <c r="ET214" s="54"/>
      <c r="EU214" s="54"/>
      <c r="EV214" s="54"/>
      <c r="EW214" s="54"/>
      <c r="EX214" s="54"/>
      <c r="EY214" s="54"/>
      <c r="EZ214" s="54"/>
      <c r="FA214" s="54"/>
      <c r="FB214" s="54"/>
      <c r="FC214" s="54"/>
      <c r="FD214" s="54"/>
      <c r="FE214" s="54"/>
      <c r="FF214" s="54"/>
      <c r="FG214" s="54"/>
      <c r="FH214" s="54"/>
      <c r="FI214" s="54"/>
      <c r="FJ214" s="54"/>
      <c r="FK214" s="54"/>
      <c r="FL214" s="54"/>
      <c r="FM214" s="54"/>
      <c r="FN214" s="54"/>
      <c r="FO214" s="54"/>
      <c r="FP214" s="54"/>
      <c r="FQ214" s="54"/>
      <c r="FR214" s="54"/>
      <c r="FS214" s="54"/>
      <c r="FT214" s="54"/>
      <c r="FU214" s="54"/>
      <c r="FV214" s="54"/>
      <c r="FW214" s="54"/>
      <c r="FX214" s="54"/>
      <c r="FY214" s="54"/>
      <c r="FZ214" s="54"/>
      <c r="GA214" s="54"/>
      <c r="GB214" s="54"/>
      <c r="GC214" s="54"/>
      <c r="GD214" s="54"/>
      <c r="GE214" s="54"/>
      <c r="GF214" s="54"/>
      <c r="GG214" s="54"/>
      <c r="GH214" s="54"/>
      <c r="GI214" s="54"/>
      <c r="GJ214" s="54"/>
      <c r="GK214" s="54"/>
      <c r="GL214" s="54"/>
      <c r="GM214" s="54"/>
      <c r="GN214" s="54"/>
      <c r="GO214" s="54"/>
      <c r="GP214" s="54"/>
      <c r="GQ214" s="54"/>
      <c r="GR214" s="54"/>
      <c r="GS214" s="54"/>
      <c r="GT214" s="54"/>
      <c r="GU214" s="54"/>
      <c r="GV214" s="54"/>
      <c r="GW214" s="54"/>
      <c r="GX214" s="54"/>
      <c r="GY214" s="54"/>
      <c r="GZ214" s="54"/>
      <c r="HA214" s="54"/>
      <c r="HB214" s="54"/>
      <c r="HC214" s="54"/>
      <c r="HD214" s="54"/>
      <c r="HE214" s="54"/>
      <c r="HF214" s="54"/>
      <c r="HG214" s="54"/>
      <c r="HH214" s="54"/>
      <c r="HI214" s="54"/>
      <c r="HJ214" s="54"/>
      <c r="HK214" s="54"/>
      <c r="HL214" s="54"/>
      <c r="HM214" s="54"/>
      <c r="HN214" s="54"/>
      <c r="HO214" s="54"/>
      <c r="HP214" s="54"/>
      <c r="HQ214" s="54"/>
      <c r="HR214" s="54"/>
      <c r="HS214" s="54"/>
      <c r="HT214" s="54"/>
      <c r="HU214" s="54"/>
      <c r="HV214" s="54"/>
      <c r="HW214" s="54"/>
      <c r="HX214" s="54"/>
      <c r="HY214" s="54"/>
      <c r="HZ214" s="54"/>
      <c r="IA214" s="54"/>
      <c r="IB214" s="54"/>
      <c r="IC214" s="54"/>
      <c r="ID214" s="54"/>
      <c r="IE214" s="54"/>
      <c r="IF214" s="54"/>
      <c r="IG214" s="54"/>
      <c r="IH214" s="54"/>
      <c r="II214" s="54"/>
      <c r="IJ214" s="54"/>
      <c r="IK214" s="54"/>
    </row>
    <row r="215" spans="1:245" s="60" customFormat="1">
      <c r="A215" s="666" t="s">
        <v>1317</v>
      </c>
      <c r="B215" s="142" t="s">
        <v>1291</v>
      </c>
      <c r="C215" s="132" t="s">
        <v>697</v>
      </c>
      <c r="D215" s="625">
        <f>VLOOKUP(B215,'[1]ICR Data'!$A:$E,5,FALSE)</f>
        <v>3.3599999999999998E-2</v>
      </c>
      <c r="E215" s="624">
        <v>0</v>
      </c>
      <c r="F215" s="624">
        <v>0.3</v>
      </c>
      <c r="G215" s="624">
        <v>0</v>
      </c>
      <c r="H215" s="624">
        <v>0</v>
      </c>
      <c r="I215" s="624">
        <v>0</v>
      </c>
      <c r="J215" s="624">
        <v>0</v>
      </c>
      <c r="K215" s="624">
        <v>0.7</v>
      </c>
      <c r="L215" s="624">
        <v>1</v>
      </c>
      <c r="M215" s="624">
        <v>0</v>
      </c>
      <c r="N215" s="624">
        <v>0</v>
      </c>
      <c r="O215" s="624">
        <v>0</v>
      </c>
      <c r="P215" s="624">
        <v>0</v>
      </c>
      <c r="Q215" s="624">
        <v>0</v>
      </c>
      <c r="R215" s="624">
        <v>0</v>
      </c>
      <c r="S215" s="621">
        <f>VLOOKUP(B215,'[1]BuySell Data'!$A:$E,5,FALSE)</f>
        <v>5.0000000000000001E-3</v>
      </c>
      <c r="T215" s="47" t="s">
        <v>976</v>
      </c>
      <c r="U215" s="12"/>
      <c r="V215" s="12"/>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4"/>
      <c r="BE215" s="54"/>
      <c r="BF215" s="54"/>
      <c r="BG215" s="54"/>
      <c r="BH215" s="54"/>
      <c r="BI215" s="54"/>
      <c r="BJ215" s="54"/>
      <c r="BK215" s="54"/>
      <c r="BL215" s="54"/>
      <c r="BM215" s="54"/>
      <c r="BN215" s="54"/>
      <c r="BO215" s="54"/>
      <c r="BP215" s="54"/>
      <c r="BQ215" s="54"/>
      <c r="BR215" s="54"/>
      <c r="BS215" s="54"/>
      <c r="BT215" s="54"/>
      <c r="BU215" s="54"/>
      <c r="BV215" s="54"/>
      <c r="BW215" s="54"/>
      <c r="BX215" s="54"/>
      <c r="BY215" s="54"/>
      <c r="BZ215" s="54"/>
      <c r="CA215" s="54"/>
      <c r="CB215" s="54"/>
      <c r="CC215" s="54"/>
      <c r="CD215" s="54"/>
      <c r="CE215" s="54"/>
      <c r="CF215" s="54"/>
      <c r="CG215" s="54"/>
      <c r="CH215" s="54"/>
      <c r="CI215" s="54"/>
      <c r="CJ215" s="54"/>
      <c r="CK215" s="54"/>
      <c r="CL215" s="54"/>
      <c r="CM215" s="54"/>
      <c r="CN215" s="54"/>
      <c r="CO215" s="54"/>
      <c r="CP215" s="54"/>
      <c r="CQ215" s="54"/>
      <c r="CR215" s="54"/>
      <c r="CS215" s="54"/>
      <c r="CT215" s="54"/>
      <c r="CU215" s="54"/>
      <c r="CV215" s="54"/>
      <c r="CW215" s="54"/>
      <c r="CX215" s="54"/>
      <c r="CY215" s="54"/>
      <c r="CZ215" s="54"/>
      <c r="DA215" s="54"/>
      <c r="DB215" s="54"/>
      <c r="DC215" s="54"/>
      <c r="DD215" s="54"/>
      <c r="DE215" s="54"/>
      <c r="DF215" s="54"/>
      <c r="DG215" s="54"/>
      <c r="DH215" s="54"/>
      <c r="DI215" s="54"/>
      <c r="DJ215" s="54"/>
      <c r="DK215" s="54"/>
      <c r="DL215" s="54"/>
      <c r="DM215" s="54"/>
      <c r="DN215" s="54"/>
      <c r="DO215" s="54"/>
      <c r="DP215" s="54"/>
      <c r="DQ215" s="54"/>
      <c r="DR215" s="54"/>
      <c r="DS215" s="54"/>
      <c r="DT215" s="54"/>
      <c r="DU215" s="54"/>
      <c r="DV215" s="54"/>
      <c r="DW215" s="54"/>
      <c r="DX215" s="54"/>
      <c r="DY215" s="54"/>
      <c r="DZ215" s="54"/>
      <c r="EA215" s="54"/>
      <c r="EB215" s="54"/>
      <c r="EC215" s="54"/>
      <c r="ED215" s="54"/>
      <c r="EE215" s="54"/>
      <c r="EF215" s="54"/>
      <c r="EG215" s="54"/>
      <c r="EH215" s="54"/>
      <c r="EI215" s="54"/>
      <c r="EJ215" s="54"/>
      <c r="EK215" s="54"/>
      <c r="EL215" s="54"/>
      <c r="EM215" s="54"/>
      <c r="EN215" s="54"/>
      <c r="EO215" s="54"/>
      <c r="EP215" s="54"/>
      <c r="EQ215" s="54"/>
      <c r="ER215" s="54"/>
      <c r="ES215" s="54"/>
      <c r="ET215" s="54"/>
      <c r="EU215" s="54"/>
      <c r="EV215" s="54"/>
      <c r="EW215" s="54"/>
      <c r="EX215" s="54"/>
      <c r="EY215" s="54"/>
      <c r="EZ215" s="54"/>
      <c r="FA215" s="54"/>
      <c r="FB215" s="54"/>
      <c r="FC215" s="54"/>
      <c r="FD215" s="54"/>
      <c r="FE215" s="54"/>
      <c r="FF215" s="54"/>
      <c r="FG215" s="54"/>
      <c r="FH215" s="54"/>
      <c r="FI215" s="54"/>
      <c r="FJ215" s="54"/>
      <c r="FK215" s="54"/>
      <c r="FL215" s="54"/>
      <c r="FM215" s="54"/>
      <c r="FN215" s="54"/>
      <c r="FO215" s="54"/>
      <c r="FP215" s="54"/>
      <c r="FQ215" s="54"/>
      <c r="FR215" s="54"/>
      <c r="FS215" s="54"/>
      <c r="FT215" s="54"/>
      <c r="FU215" s="54"/>
      <c r="FV215" s="54"/>
      <c r="FW215" s="54"/>
      <c r="FX215" s="54"/>
      <c r="FY215" s="54"/>
      <c r="FZ215" s="54"/>
      <c r="GA215" s="54"/>
      <c r="GB215" s="54"/>
      <c r="GC215" s="54"/>
      <c r="GD215" s="54"/>
      <c r="GE215" s="54"/>
      <c r="GF215" s="54"/>
      <c r="GG215" s="54"/>
      <c r="GH215" s="54"/>
      <c r="GI215" s="54"/>
      <c r="GJ215" s="54"/>
      <c r="GK215" s="54"/>
      <c r="GL215" s="54"/>
      <c r="GM215" s="54"/>
      <c r="GN215" s="54"/>
      <c r="GO215" s="54"/>
      <c r="GP215" s="54"/>
      <c r="GQ215" s="54"/>
      <c r="GR215" s="54"/>
      <c r="GS215" s="54"/>
      <c r="GT215" s="54"/>
      <c r="GU215" s="54"/>
      <c r="GV215" s="54"/>
      <c r="GW215" s="54"/>
      <c r="GX215" s="54"/>
      <c r="GY215" s="54"/>
      <c r="GZ215" s="54"/>
      <c r="HA215" s="54"/>
      <c r="HB215" s="54"/>
      <c r="HC215" s="54"/>
      <c r="HD215" s="54"/>
      <c r="HE215" s="54"/>
      <c r="HF215" s="54"/>
      <c r="HG215" s="54"/>
      <c r="HH215" s="54"/>
      <c r="HI215" s="54"/>
      <c r="HJ215" s="54"/>
      <c r="HK215" s="54"/>
      <c r="HL215" s="54"/>
      <c r="HM215" s="54"/>
      <c r="HN215" s="54"/>
      <c r="HO215" s="54"/>
      <c r="HP215" s="54"/>
      <c r="HQ215" s="54"/>
      <c r="HR215" s="54"/>
      <c r="HS215" s="54"/>
      <c r="HT215" s="54"/>
      <c r="HU215" s="54"/>
      <c r="HV215" s="54"/>
      <c r="HW215" s="54"/>
      <c r="HX215" s="54"/>
      <c r="HY215" s="54"/>
      <c r="HZ215" s="54"/>
      <c r="IA215" s="54"/>
      <c r="IB215" s="54"/>
      <c r="IC215" s="54"/>
      <c r="ID215" s="54"/>
      <c r="IE215" s="54"/>
      <c r="IF215" s="54"/>
      <c r="IG215" s="54"/>
      <c r="IH215" s="54"/>
      <c r="II215" s="54"/>
      <c r="IJ215" s="54"/>
      <c r="IK215" s="54"/>
    </row>
    <row r="216" spans="1:245" s="60" customFormat="1">
      <c r="A216" s="131" t="s">
        <v>259</v>
      </c>
      <c r="B216" s="142" t="s">
        <v>177</v>
      </c>
      <c r="C216" s="41" t="s">
        <v>697</v>
      </c>
      <c r="D216" s="621">
        <f>VLOOKUP(B216,'[1]ICR Data'!$A:$E,5,FALSE)</f>
        <v>1.7999999999999999E-2</v>
      </c>
      <c r="E216" s="111">
        <v>0</v>
      </c>
      <c r="F216" s="111">
        <v>0.1</v>
      </c>
      <c r="G216" s="111">
        <v>0</v>
      </c>
      <c r="H216" s="111">
        <v>0</v>
      </c>
      <c r="I216" s="111">
        <v>0</v>
      </c>
      <c r="J216" s="111">
        <v>0</v>
      </c>
      <c r="K216" s="111">
        <v>0.9</v>
      </c>
      <c r="L216" s="111">
        <v>1</v>
      </c>
      <c r="M216" s="111">
        <v>0</v>
      </c>
      <c r="N216" s="111">
        <v>0</v>
      </c>
      <c r="O216" s="111">
        <v>0</v>
      </c>
      <c r="P216" s="111">
        <v>0</v>
      </c>
      <c r="Q216" s="111">
        <v>0</v>
      </c>
      <c r="R216" s="111">
        <v>0</v>
      </c>
      <c r="S216" s="621">
        <f>VLOOKUP(B216,'[1]BuySell Data'!$A:$E,5,FALSE)</f>
        <v>4.0000000000000001E-3</v>
      </c>
      <c r="T216" s="47" t="s">
        <v>976</v>
      </c>
      <c r="U216" s="12"/>
      <c r="V216" s="12"/>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54"/>
      <c r="AS216" s="54"/>
      <c r="AT216" s="54"/>
      <c r="AU216" s="54"/>
      <c r="AV216" s="54"/>
      <c r="AW216" s="54"/>
      <c r="AX216" s="54"/>
      <c r="AY216" s="54"/>
      <c r="AZ216" s="54"/>
      <c r="BA216" s="54"/>
      <c r="BB216" s="54"/>
      <c r="BC216" s="54"/>
      <c r="BD216" s="54"/>
      <c r="BE216" s="54"/>
      <c r="BF216" s="54"/>
      <c r="BG216" s="54"/>
      <c r="BH216" s="54"/>
      <c r="BI216" s="54"/>
      <c r="BJ216" s="54"/>
      <c r="BK216" s="54"/>
      <c r="BL216" s="54"/>
      <c r="BM216" s="54"/>
      <c r="BN216" s="54"/>
      <c r="BO216" s="54"/>
      <c r="BP216" s="54"/>
      <c r="BQ216" s="54"/>
      <c r="BR216" s="54"/>
      <c r="BS216" s="54"/>
      <c r="BT216" s="54"/>
      <c r="BU216" s="54"/>
      <c r="BV216" s="54"/>
      <c r="BW216" s="54"/>
      <c r="BX216" s="54"/>
      <c r="BY216" s="54"/>
      <c r="BZ216" s="54"/>
      <c r="CA216" s="54"/>
      <c r="CB216" s="54"/>
      <c r="CC216" s="54"/>
      <c r="CD216" s="54"/>
      <c r="CE216" s="54"/>
      <c r="CF216" s="54"/>
      <c r="CG216" s="54"/>
      <c r="CH216" s="54"/>
      <c r="CI216" s="54"/>
      <c r="CJ216" s="54"/>
      <c r="CK216" s="54"/>
      <c r="CL216" s="54"/>
      <c r="CM216" s="54"/>
      <c r="CN216" s="54"/>
      <c r="CO216" s="54"/>
      <c r="CP216" s="54"/>
      <c r="CQ216" s="54"/>
      <c r="CR216" s="54"/>
      <c r="CS216" s="54"/>
      <c r="CT216" s="54"/>
      <c r="CU216" s="54"/>
      <c r="CV216" s="54"/>
      <c r="CW216" s="54"/>
      <c r="CX216" s="54"/>
      <c r="CY216" s="54"/>
      <c r="CZ216" s="54"/>
      <c r="DA216" s="54"/>
      <c r="DB216" s="54"/>
      <c r="DC216" s="54"/>
      <c r="DD216" s="54"/>
      <c r="DE216" s="54"/>
      <c r="DF216" s="54"/>
      <c r="DG216" s="54"/>
      <c r="DH216" s="54"/>
      <c r="DI216" s="54"/>
      <c r="DJ216" s="54"/>
      <c r="DK216" s="54"/>
      <c r="DL216" s="54"/>
      <c r="DM216" s="54"/>
      <c r="DN216" s="54"/>
      <c r="DO216" s="54"/>
      <c r="DP216" s="54"/>
      <c r="DQ216" s="54"/>
      <c r="DR216" s="54"/>
      <c r="DS216" s="54"/>
      <c r="DT216" s="54"/>
      <c r="DU216" s="54"/>
      <c r="DV216" s="54"/>
      <c r="DW216" s="54"/>
      <c r="DX216" s="54"/>
      <c r="DY216" s="54"/>
      <c r="DZ216" s="54"/>
      <c r="EA216" s="54"/>
      <c r="EB216" s="54"/>
      <c r="EC216" s="54"/>
      <c r="ED216" s="54"/>
      <c r="EE216" s="54"/>
      <c r="EF216" s="54"/>
      <c r="EG216" s="54"/>
      <c r="EH216" s="54"/>
      <c r="EI216" s="54"/>
      <c r="EJ216" s="54"/>
      <c r="EK216" s="54"/>
      <c r="EL216" s="54"/>
      <c r="EM216" s="54"/>
      <c r="EN216" s="54"/>
      <c r="EO216" s="54"/>
      <c r="EP216" s="54"/>
      <c r="EQ216" s="54"/>
      <c r="ER216" s="54"/>
      <c r="ES216" s="54"/>
      <c r="ET216" s="54"/>
      <c r="EU216" s="54"/>
      <c r="EV216" s="54"/>
      <c r="EW216" s="54"/>
      <c r="EX216" s="54"/>
      <c r="EY216" s="54"/>
      <c r="EZ216" s="54"/>
      <c r="FA216" s="54"/>
      <c r="FB216" s="54"/>
      <c r="FC216" s="54"/>
      <c r="FD216" s="54"/>
      <c r="FE216" s="54"/>
      <c r="FF216" s="54"/>
      <c r="FG216" s="54"/>
      <c r="FH216" s="54"/>
      <c r="FI216" s="54"/>
      <c r="FJ216" s="54"/>
      <c r="FK216" s="54"/>
      <c r="FL216" s="54"/>
      <c r="FM216" s="54"/>
      <c r="FN216" s="54"/>
      <c r="FO216" s="54"/>
      <c r="FP216" s="54"/>
      <c r="FQ216" s="54"/>
      <c r="FR216" s="54"/>
      <c r="FS216" s="54"/>
      <c r="FT216" s="54"/>
      <c r="FU216" s="54"/>
      <c r="FV216" s="54"/>
      <c r="FW216" s="54"/>
      <c r="FX216" s="54"/>
      <c r="FY216" s="54"/>
      <c r="FZ216" s="54"/>
      <c r="GA216" s="54"/>
      <c r="GB216" s="54"/>
      <c r="GC216" s="54"/>
      <c r="GD216" s="54"/>
      <c r="GE216" s="54"/>
      <c r="GF216" s="54"/>
      <c r="GG216" s="54"/>
      <c r="GH216" s="54"/>
      <c r="GI216" s="54"/>
      <c r="GJ216" s="54"/>
      <c r="GK216" s="54"/>
      <c r="GL216" s="54"/>
      <c r="GM216" s="54"/>
      <c r="GN216" s="54"/>
      <c r="GO216" s="54"/>
      <c r="GP216" s="54"/>
      <c r="GQ216" s="54"/>
      <c r="GR216" s="54"/>
      <c r="GS216" s="54"/>
      <c r="GT216" s="54"/>
      <c r="GU216" s="54"/>
      <c r="GV216" s="54"/>
      <c r="GW216" s="54"/>
      <c r="GX216" s="54"/>
      <c r="GY216" s="54"/>
      <c r="GZ216" s="54"/>
      <c r="HA216" s="54"/>
      <c r="HB216" s="54"/>
      <c r="HC216" s="54"/>
      <c r="HD216" s="54"/>
      <c r="HE216" s="54"/>
      <c r="HF216" s="54"/>
      <c r="HG216" s="54"/>
      <c r="HH216" s="54"/>
      <c r="HI216" s="54"/>
      <c r="HJ216" s="54"/>
      <c r="HK216" s="54"/>
      <c r="HL216" s="54"/>
      <c r="HM216" s="54"/>
      <c r="HN216" s="54"/>
      <c r="HO216" s="54"/>
      <c r="HP216" s="54"/>
      <c r="HQ216" s="54"/>
      <c r="HR216" s="54"/>
      <c r="HS216" s="54"/>
      <c r="HT216" s="54"/>
      <c r="HU216" s="54"/>
      <c r="HV216" s="54"/>
      <c r="HW216" s="54"/>
      <c r="HX216" s="54"/>
      <c r="HY216" s="54"/>
      <c r="HZ216" s="54"/>
      <c r="IA216" s="54"/>
      <c r="IB216" s="54"/>
      <c r="IC216" s="54"/>
      <c r="ID216" s="54"/>
      <c r="IE216" s="54"/>
      <c r="IF216" s="54"/>
      <c r="IG216" s="54"/>
      <c r="IH216" s="54"/>
      <c r="II216" s="54"/>
      <c r="IJ216" s="54"/>
      <c r="IK216" s="54"/>
    </row>
    <row r="217" spans="1:245">
      <c r="A217" s="333" t="s">
        <v>57</v>
      </c>
      <c r="B217" s="132" t="s">
        <v>58</v>
      </c>
      <c r="C217" s="26" t="s">
        <v>697</v>
      </c>
      <c r="D217" s="621">
        <f>VLOOKUP(B217,'[1]ICR Data'!$A:$E,5,FALSE)</f>
        <v>1.4100000000000001E-2</v>
      </c>
      <c r="E217" s="111">
        <v>0</v>
      </c>
      <c r="F217" s="111">
        <v>0.2</v>
      </c>
      <c r="G217" s="111">
        <v>0</v>
      </c>
      <c r="H217" s="111">
        <v>0</v>
      </c>
      <c r="I217" s="111">
        <v>0</v>
      </c>
      <c r="J217" s="111">
        <v>0</v>
      </c>
      <c r="K217" s="111">
        <v>0.8</v>
      </c>
      <c r="L217" s="111">
        <v>1</v>
      </c>
      <c r="M217" s="111">
        <v>0</v>
      </c>
      <c r="N217" s="111">
        <v>0</v>
      </c>
      <c r="O217" s="111">
        <v>0</v>
      </c>
      <c r="P217" s="111">
        <v>0</v>
      </c>
      <c r="Q217" s="111">
        <v>0</v>
      </c>
      <c r="R217" s="111">
        <v>0</v>
      </c>
      <c r="S217" s="621">
        <f>VLOOKUP(B217,'[1]BuySell Data'!$A:$E,5,FALSE)</f>
        <v>4.7999999999999996E-3</v>
      </c>
      <c r="T217" s="47" t="s">
        <v>990</v>
      </c>
      <c r="U217" s="12"/>
      <c r="V217" s="12"/>
    </row>
    <row r="218" spans="1:245">
      <c r="A218" s="333" t="s">
        <v>1319</v>
      </c>
      <c r="B218" s="132" t="s">
        <v>1294</v>
      </c>
      <c r="C218" s="132" t="s">
        <v>697</v>
      </c>
      <c r="D218" s="625">
        <f>VLOOKUP(B218,'[1]ICR Data'!$A:$E,5,FALSE)</f>
        <v>1.37E-2</v>
      </c>
      <c r="E218" s="669">
        <v>0</v>
      </c>
      <c r="F218" s="669">
        <v>0.2</v>
      </c>
      <c r="G218" s="669">
        <v>0</v>
      </c>
      <c r="H218" s="669">
        <v>0</v>
      </c>
      <c r="I218" s="669">
        <v>0</v>
      </c>
      <c r="J218" s="669">
        <v>0</v>
      </c>
      <c r="K218" s="669">
        <v>0.8</v>
      </c>
      <c r="L218" s="669">
        <v>1</v>
      </c>
      <c r="M218" s="669">
        <v>0</v>
      </c>
      <c r="N218" s="669">
        <v>0</v>
      </c>
      <c r="O218" s="669">
        <v>0</v>
      </c>
      <c r="P218" s="669">
        <v>0</v>
      </c>
      <c r="Q218" s="669">
        <v>0</v>
      </c>
      <c r="R218" s="669">
        <v>0</v>
      </c>
      <c r="S218" s="621">
        <f>VLOOKUP(B218,'[1]BuySell Data'!$A:$E,5,FALSE)</f>
        <v>6.0000000000000001E-3</v>
      </c>
      <c r="T218" s="47" t="s">
        <v>1229</v>
      </c>
      <c r="U218" s="12"/>
      <c r="V218" s="12"/>
    </row>
    <row r="219" spans="1:245">
      <c r="A219" s="333" t="s">
        <v>1320</v>
      </c>
      <c r="B219" s="132" t="s">
        <v>1181</v>
      </c>
      <c r="C219" s="132" t="s">
        <v>697</v>
      </c>
      <c r="D219" s="625">
        <f>VLOOKUP(B219,'[1]ICR Data'!$A:$E,5,FALSE)</f>
        <v>9.8999999999999991E-3</v>
      </c>
      <c r="E219" s="669">
        <v>0</v>
      </c>
      <c r="F219" s="669">
        <v>0.2</v>
      </c>
      <c r="G219" s="669">
        <v>0</v>
      </c>
      <c r="H219" s="669">
        <v>0</v>
      </c>
      <c r="I219" s="669">
        <v>0</v>
      </c>
      <c r="J219" s="669">
        <v>0</v>
      </c>
      <c r="K219" s="669">
        <v>0.8</v>
      </c>
      <c r="L219" s="669">
        <v>1</v>
      </c>
      <c r="M219" s="669">
        <v>0</v>
      </c>
      <c r="N219" s="669">
        <v>0</v>
      </c>
      <c r="O219" s="669">
        <v>0</v>
      </c>
      <c r="P219" s="669">
        <v>0</v>
      </c>
      <c r="Q219" s="669">
        <v>0</v>
      </c>
      <c r="R219" s="669">
        <v>0</v>
      </c>
      <c r="S219" s="621">
        <f>VLOOKUP(B219,'[1]BuySell Data'!$A:$E,5,FALSE)</f>
        <v>5.0000000000000001E-3</v>
      </c>
      <c r="T219" s="47" t="s">
        <v>991</v>
      </c>
      <c r="U219" s="12"/>
      <c r="V219" s="12"/>
    </row>
    <row r="220" spans="1:245" s="60" customFormat="1">
      <c r="A220" s="239" t="s">
        <v>191</v>
      </c>
      <c r="B220" s="132" t="s">
        <v>192</v>
      </c>
      <c r="C220" s="26" t="s">
        <v>697</v>
      </c>
      <c r="D220" s="621">
        <f>VLOOKUP(B220,'[1]ICR Data'!$A:$E,5,FALSE)</f>
        <v>9.8999999999999991E-3</v>
      </c>
      <c r="E220" s="111">
        <v>0</v>
      </c>
      <c r="F220" s="111">
        <v>0.2</v>
      </c>
      <c r="G220" s="111">
        <v>0</v>
      </c>
      <c r="H220" s="111">
        <v>0</v>
      </c>
      <c r="I220" s="111">
        <v>0</v>
      </c>
      <c r="J220" s="111">
        <v>0</v>
      </c>
      <c r="K220" s="111">
        <v>0.8</v>
      </c>
      <c r="L220" s="111">
        <v>1</v>
      </c>
      <c r="M220" s="111">
        <v>0</v>
      </c>
      <c r="N220" s="111">
        <v>0</v>
      </c>
      <c r="O220" s="111">
        <v>0</v>
      </c>
      <c r="P220" s="111">
        <v>0</v>
      </c>
      <c r="Q220" s="111">
        <v>0</v>
      </c>
      <c r="R220" s="111">
        <v>0</v>
      </c>
      <c r="S220" s="621">
        <f>VLOOKUP(B220,'[1]BuySell Data'!$A:$E,5,FALSE)</f>
        <v>5.0000000000000001E-3</v>
      </c>
      <c r="T220" s="47" t="s">
        <v>991</v>
      </c>
      <c r="U220" s="12"/>
      <c r="V220" s="12"/>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54"/>
      <c r="AZ220" s="54"/>
      <c r="BA220" s="54"/>
      <c r="BB220" s="54"/>
      <c r="BC220" s="54"/>
      <c r="BD220" s="54"/>
      <c r="BE220" s="54"/>
      <c r="BF220" s="54"/>
      <c r="BG220" s="54"/>
      <c r="BH220" s="54"/>
      <c r="BI220" s="54"/>
      <c r="BJ220" s="54"/>
      <c r="BK220" s="54"/>
      <c r="BL220" s="54"/>
      <c r="BM220" s="54"/>
      <c r="BN220" s="54"/>
      <c r="BO220" s="54"/>
      <c r="BP220" s="54"/>
      <c r="BQ220" s="54"/>
      <c r="BR220" s="54"/>
      <c r="BS220" s="54"/>
      <c r="BT220" s="54"/>
      <c r="BU220" s="54"/>
      <c r="BV220" s="54"/>
      <c r="BW220" s="54"/>
      <c r="BX220" s="54"/>
      <c r="BY220" s="54"/>
      <c r="BZ220" s="54"/>
      <c r="CA220" s="54"/>
      <c r="CB220" s="54"/>
      <c r="CC220" s="54"/>
      <c r="CD220" s="54"/>
      <c r="CE220" s="54"/>
      <c r="CF220" s="54"/>
      <c r="CG220" s="54"/>
      <c r="CH220" s="54"/>
      <c r="CI220" s="54"/>
      <c r="CJ220" s="54"/>
      <c r="CK220" s="54"/>
      <c r="CL220" s="54"/>
      <c r="CM220" s="54"/>
      <c r="CN220" s="54"/>
      <c r="CO220" s="54"/>
      <c r="CP220" s="54"/>
      <c r="CQ220" s="54"/>
      <c r="CR220" s="54"/>
      <c r="CS220" s="54"/>
      <c r="CT220" s="54"/>
      <c r="CU220" s="54"/>
      <c r="CV220" s="54"/>
      <c r="CW220" s="54"/>
      <c r="CX220" s="54"/>
      <c r="CY220" s="54"/>
      <c r="CZ220" s="54"/>
      <c r="DA220" s="54"/>
      <c r="DB220" s="54"/>
      <c r="DC220" s="54"/>
      <c r="DD220" s="54"/>
      <c r="DE220" s="54"/>
      <c r="DF220" s="54"/>
      <c r="DG220" s="54"/>
      <c r="DH220" s="54"/>
      <c r="DI220" s="54"/>
      <c r="DJ220" s="54"/>
      <c r="DK220" s="54"/>
      <c r="DL220" s="54"/>
      <c r="DM220" s="54"/>
      <c r="DN220" s="54"/>
      <c r="DO220" s="54"/>
      <c r="DP220" s="54"/>
      <c r="DQ220" s="54"/>
      <c r="DR220" s="54"/>
      <c r="DS220" s="54"/>
      <c r="DT220" s="54"/>
      <c r="DU220" s="54"/>
      <c r="DV220" s="54"/>
      <c r="DW220" s="54"/>
      <c r="DX220" s="54"/>
      <c r="DY220" s="54"/>
      <c r="DZ220" s="54"/>
      <c r="EA220" s="54"/>
      <c r="EB220" s="54"/>
      <c r="EC220" s="54"/>
      <c r="ED220" s="54"/>
      <c r="EE220" s="54"/>
      <c r="EF220" s="54"/>
      <c r="EG220" s="54"/>
      <c r="EH220" s="54"/>
      <c r="EI220" s="54"/>
      <c r="EJ220" s="54"/>
      <c r="EK220" s="54"/>
      <c r="EL220" s="54"/>
      <c r="EM220" s="54"/>
      <c r="EN220" s="54"/>
      <c r="EO220" s="54"/>
      <c r="EP220" s="54"/>
      <c r="EQ220" s="54"/>
      <c r="ER220" s="54"/>
      <c r="ES220" s="54"/>
      <c r="ET220" s="54"/>
      <c r="EU220" s="54"/>
      <c r="EV220" s="54"/>
      <c r="EW220" s="54"/>
      <c r="EX220" s="54"/>
      <c r="EY220" s="54"/>
      <c r="EZ220" s="54"/>
      <c r="FA220" s="54"/>
      <c r="FB220" s="54"/>
      <c r="FC220" s="54"/>
      <c r="FD220" s="54"/>
      <c r="FE220" s="54"/>
      <c r="FF220" s="54"/>
      <c r="FG220" s="54"/>
      <c r="FH220" s="54"/>
      <c r="FI220" s="54"/>
      <c r="FJ220" s="54"/>
      <c r="FK220" s="54"/>
      <c r="FL220" s="54"/>
      <c r="FM220" s="54"/>
      <c r="FN220" s="54"/>
      <c r="FO220" s="54"/>
      <c r="FP220" s="54"/>
      <c r="FQ220" s="54"/>
      <c r="FR220" s="54"/>
      <c r="FS220" s="54"/>
      <c r="FT220" s="54"/>
      <c r="FU220" s="54"/>
      <c r="FV220" s="54"/>
      <c r="FW220" s="54"/>
      <c r="FX220" s="54"/>
      <c r="FY220" s="54"/>
      <c r="FZ220" s="54"/>
      <c r="GA220" s="54"/>
      <c r="GB220" s="54"/>
      <c r="GC220" s="54"/>
      <c r="GD220" s="54"/>
      <c r="GE220" s="54"/>
      <c r="GF220" s="54"/>
      <c r="GG220" s="54"/>
      <c r="GH220" s="54"/>
      <c r="GI220" s="54"/>
      <c r="GJ220" s="54"/>
      <c r="GK220" s="54"/>
      <c r="GL220" s="54"/>
      <c r="GM220" s="54"/>
      <c r="GN220" s="54"/>
      <c r="GO220" s="54"/>
      <c r="GP220" s="54"/>
      <c r="GQ220" s="54"/>
      <c r="GR220" s="54"/>
      <c r="GS220" s="54"/>
      <c r="GT220" s="54"/>
      <c r="GU220" s="54"/>
      <c r="GV220" s="54"/>
      <c r="GW220" s="54"/>
      <c r="GX220" s="54"/>
      <c r="GY220" s="54"/>
      <c r="GZ220" s="54"/>
      <c r="HA220" s="54"/>
      <c r="HB220" s="54"/>
      <c r="HC220" s="54"/>
      <c r="HD220" s="54"/>
      <c r="HE220" s="54"/>
      <c r="HF220" s="54"/>
      <c r="HG220" s="54"/>
      <c r="HH220" s="54"/>
      <c r="HI220" s="54"/>
      <c r="HJ220" s="54"/>
      <c r="HK220" s="54"/>
      <c r="HL220" s="54"/>
      <c r="HM220" s="54"/>
      <c r="HN220" s="54"/>
      <c r="HO220" s="54"/>
      <c r="HP220" s="54"/>
      <c r="HQ220" s="54"/>
      <c r="HR220" s="54"/>
      <c r="HS220" s="54"/>
      <c r="HT220" s="54"/>
      <c r="HU220" s="54"/>
      <c r="HV220" s="54"/>
      <c r="HW220" s="54"/>
      <c r="HX220" s="54"/>
      <c r="HY220" s="54"/>
      <c r="HZ220" s="54"/>
      <c r="IA220" s="54"/>
      <c r="IB220" s="54"/>
      <c r="IC220" s="54"/>
      <c r="ID220" s="54"/>
      <c r="IE220" s="54"/>
      <c r="IF220" s="54"/>
      <c r="IG220" s="54"/>
      <c r="IH220" s="54"/>
      <c r="II220" s="54"/>
      <c r="IJ220" s="54"/>
      <c r="IK220" s="54"/>
    </row>
    <row r="221" spans="1:245" s="60" customFormat="1">
      <c r="A221" s="239" t="s">
        <v>1364</v>
      </c>
      <c r="B221" s="132" t="s">
        <v>1365</v>
      </c>
      <c r="C221" s="26" t="s">
        <v>697</v>
      </c>
      <c r="D221" s="621">
        <f>VLOOKUP(B221,'[1]ICR Data'!$A:$E,5,FALSE)</f>
        <v>9.4999999999999998E-3</v>
      </c>
      <c r="E221" s="111" t="e">
        <v>#N/A</v>
      </c>
      <c r="F221" s="111">
        <v>0.1</v>
      </c>
      <c r="G221" s="111">
        <v>0</v>
      </c>
      <c r="H221" s="111">
        <v>0</v>
      </c>
      <c r="I221" s="111">
        <v>0</v>
      </c>
      <c r="J221" s="111">
        <v>0</v>
      </c>
      <c r="K221" s="111">
        <v>0.9</v>
      </c>
      <c r="L221" s="111">
        <v>1</v>
      </c>
      <c r="M221" s="111">
        <v>0</v>
      </c>
      <c r="N221" s="111">
        <v>0</v>
      </c>
      <c r="O221" s="111">
        <v>0</v>
      </c>
      <c r="P221" s="111">
        <v>0</v>
      </c>
      <c r="Q221" s="111">
        <v>0</v>
      </c>
      <c r="R221" s="111">
        <v>0</v>
      </c>
      <c r="S221" s="621">
        <f>VLOOKUP(B221,'[1]BuySell Data'!$A:$E,5,FALSE)</f>
        <v>4.4000000000000003E-3</v>
      </c>
      <c r="T221" s="47"/>
      <c r="U221" s="12"/>
      <c r="V221" s="12"/>
      <c r="W221" s="54"/>
      <c r="X221" s="54"/>
      <c r="Y221" s="54"/>
      <c r="Z221" s="54"/>
      <c r="AA221" s="54"/>
      <c r="AB221" s="54"/>
      <c r="AC221" s="54"/>
      <c r="AD221" s="54"/>
      <c r="AE221" s="54"/>
      <c r="AF221" s="54"/>
      <c r="AG221" s="54"/>
      <c r="AH221" s="54"/>
      <c r="AI221" s="54"/>
      <c r="AJ221" s="54"/>
      <c r="AK221" s="54"/>
      <c r="AL221" s="54"/>
      <c r="AM221" s="54"/>
      <c r="AN221" s="54"/>
      <c r="AO221" s="54"/>
      <c r="AP221" s="54"/>
      <c r="AQ221" s="54"/>
      <c r="AR221" s="54"/>
      <c r="AS221" s="54"/>
      <c r="AT221" s="54"/>
      <c r="AU221" s="54"/>
      <c r="AV221" s="54"/>
      <c r="AW221" s="54"/>
      <c r="AX221" s="54"/>
      <c r="AY221" s="54"/>
      <c r="AZ221" s="54"/>
      <c r="BA221" s="54"/>
      <c r="BB221" s="54"/>
      <c r="BC221" s="54"/>
      <c r="BD221" s="54"/>
      <c r="BE221" s="54"/>
      <c r="BF221" s="54"/>
      <c r="BG221" s="54"/>
      <c r="BH221" s="54"/>
      <c r="BI221" s="54"/>
      <c r="BJ221" s="54"/>
      <c r="BK221" s="54"/>
      <c r="BL221" s="54"/>
      <c r="BM221" s="54"/>
      <c r="BN221" s="54"/>
      <c r="BO221" s="54"/>
      <c r="BP221" s="54"/>
      <c r="BQ221" s="54"/>
      <c r="BR221" s="54"/>
      <c r="BS221" s="54"/>
      <c r="BT221" s="54"/>
      <c r="BU221" s="54"/>
      <c r="BV221" s="54"/>
      <c r="BW221" s="54"/>
      <c r="BX221" s="54"/>
      <c r="BY221" s="54"/>
      <c r="BZ221" s="54"/>
      <c r="CA221" s="54"/>
      <c r="CB221" s="54"/>
      <c r="CC221" s="54"/>
      <c r="CD221" s="54"/>
      <c r="CE221" s="54"/>
      <c r="CF221" s="54"/>
      <c r="CG221" s="54"/>
      <c r="CH221" s="54"/>
      <c r="CI221" s="54"/>
      <c r="CJ221" s="54"/>
      <c r="CK221" s="54"/>
      <c r="CL221" s="54"/>
      <c r="CM221" s="54"/>
      <c r="CN221" s="54"/>
      <c r="CO221" s="54"/>
      <c r="CP221" s="54"/>
      <c r="CQ221" s="54"/>
      <c r="CR221" s="54"/>
      <c r="CS221" s="54"/>
      <c r="CT221" s="54"/>
      <c r="CU221" s="54"/>
      <c r="CV221" s="54"/>
      <c r="CW221" s="54"/>
      <c r="CX221" s="54"/>
      <c r="CY221" s="54"/>
      <c r="CZ221" s="54"/>
      <c r="DA221" s="54"/>
      <c r="DB221" s="54"/>
      <c r="DC221" s="54"/>
      <c r="DD221" s="54"/>
      <c r="DE221" s="54"/>
      <c r="DF221" s="54"/>
      <c r="DG221" s="54"/>
      <c r="DH221" s="54"/>
      <c r="DI221" s="54"/>
      <c r="DJ221" s="54"/>
      <c r="DK221" s="54"/>
      <c r="DL221" s="54"/>
      <c r="DM221" s="54"/>
      <c r="DN221" s="54"/>
      <c r="DO221" s="54"/>
      <c r="DP221" s="54"/>
      <c r="DQ221" s="54"/>
      <c r="DR221" s="54"/>
      <c r="DS221" s="54"/>
      <c r="DT221" s="54"/>
      <c r="DU221" s="54"/>
      <c r="DV221" s="54"/>
      <c r="DW221" s="54"/>
      <c r="DX221" s="54"/>
      <c r="DY221" s="54"/>
      <c r="DZ221" s="54"/>
      <c r="EA221" s="54"/>
      <c r="EB221" s="54"/>
      <c r="EC221" s="54"/>
      <c r="ED221" s="54"/>
      <c r="EE221" s="54"/>
      <c r="EF221" s="54"/>
      <c r="EG221" s="54"/>
      <c r="EH221" s="54"/>
      <c r="EI221" s="54"/>
      <c r="EJ221" s="54"/>
      <c r="EK221" s="54"/>
      <c r="EL221" s="54"/>
      <c r="EM221" s="54"/>
      <c r="EN221" s="54"/>
      <c r="EO221" s="54"/>
      <c r="EP221" s="54"/>
      <c r="EQ221" s="54"/>
      <c r="ER221" s="54"/>
      <c r="ES221" s="54"/>
      <c r="ET221" s="54"/>
      <c r="EU221" s="54"/>
      <c r="EV221" s="54"/>
      <c r="EW221" s="54"/>
      <c r="EX221" s="54"/>
      <c r="EY221" s="54"/>
      <c r="EZ221" s="54"/>
      <c r="FA221" s="54"/>
      <c r="FB221" s="54"/>
      <c r="FC221" s="54"/>
      <c r="FD221" s="54"/>
      <c r="FE221" s="54"/>
      <c r="FF221" s="54"/>
      <c r="FG221" s="54"/>
      <c r="FH221" s="54"/>
      <c r="FI221" s="54"/>
      <c r="FJ221" s="54"/>
      <c r="FK221" s="54"/>
      <c r="FL221" s="54"/>
      <c r="FM221" s="54"/>
      <c r="FN221" s="54"/>
      <c r="FO221" s="54"/>
      <c r="FP221" s="54"/>
      <c r="FQ221" s="54"/>
      <c r="FR221" s="54"/>
      <c r="FS221" s="54"/>
      <c r="FT221" s="54"/>
      <c r="FU221" s="54"/>
      <c r="FV221" s="54"/>
      <c r="FW221" s="54"/>
      <c r="FX221" s="54"/>
      <c r="FY221" s="54"/>
      <c r="FZ221" s="54"/>
      <c r="GA221" s="54"/>
      <c r="GB221" s="54"/>
      <c r="GC221" s="54"/>
      <c r="GD221" s="54"/>
      <c r="GE221" s="54"/>
      <c r="GF221" s="54"/>
      <c r="GG221" s="54"/>
      <c r="GH221" s="54"/>
      <c r="GI221" s="54"/>
      <c r="GJ221" s="54"/>
      <c r="GK221" s="54"/>
      <c r="GL221" s="54"/>
      <c r="GM221" s="54"/>
      <c r="GN221" s="54"/>
      <c r="GO221" s="54"/>
      <c r="GP221" s="54"/>
      <c r="GQ221" s="54"/>
      <c r="GR221" s="54"/>
      <c r="GS221" s="54"/>
      <c r="GT221" s="54"/>
      <c r="GU221" s="54"/>
      <c r="GV221" s="54"/>
      <c r="GW221" s="54"/>
      <c r="GX221" s="54"/>
      <c r="GY221" s="54"/>
      <c r="GZ221" s="54"/>
      <c r="HA221" s="54"/>
      <c r="HB221" s="54"/>
      <c r="HC221" s="54"/>
      <c r="HD221" s="54"/>
      <c r="HE221" s="54"/>
      <c r="HF221" s="54"/>
      <c r="HG221" s="54"/>
      <c r="HH221" s="54"/>
      <c r="HI221" s="54"/>
      <c r="HJ221" s="54"/>
      <c r="HK221" s="54"/>
      <c r="HL221" s="54"/>
      <c r="HM221" s="54"/>
      <c r="HN221" s="54"/>
      <c r="HO221" s="54"/>
      <c r="HP221" s="54"/>
      <c r="HQ221" s="54"/>
      <c r="HR221" s="54"/>
      <c r="HS221" s="54"/>
      <c r="HT221" s="54"/>
      <c r="HU221" s="54"/>
      <c r="HV221" s="54"/>
      <c r="HW221" s="54"/>
      <c r="HX221" s="54"/>
      <c r="HY221" s="54"/>
      <c r="HZ221" s="54"/>
      <c r="IA221" s="54"/>
      <c r="IB221" s="54"/>
      <c r="IC221" s="54"/>
      <c r="ID221" s="54"/>
      <c r="IE221" s="54"/>
      <c r="IF221" s="54"/>
      <c r="IG221" s="54"/>
      <c r="IH221" s="54"/>
      <c r="II221" s="54"/>
      <c r="IJ221" s="54"/>
      <c r="IK221" s="54"/>
    </row>
    <row r="222" spans="1:245" s="60" customFormat="1">
      <c r="A222" s="239" t="s">
        <v>1300</v>
      </c>
      <c r="B222" s="132" t="s">
        <v>1299</v>
      </c>
      <c r="C222" s="132" t="s">
        <v>697</v>
      </c>
      <c r="D222" s="625">
        <f>VLOOKUP(B222,'[1]ICR Data'!$A:$E,5,FALSE)</f>
        <v>3.4000000000000002E-2</v>
      </c>
      <c r="E222" s="669">
        <v>0</v>
      </c>
      <c r="F222" s="669">
        <v>0.2</v>
      </c>
      <c r="G222" s="669">
        <v>0</v>
      </c>
      <c r="H222" s="669">
        <v>0</v>
      </c>
      <c r="I222" s="669">
        <v>0</v>
      </c>
      <c r="J222" s="669">
        <v>0</v>
      </c>
      <c r="K222" s="669">
        <v>0.8</v>
      </c>
      <c r="L222" s="669">
        <v>1</v>
      </c>
      <c r="M222" s="669">
        <v>0</v>
      </c>
      <c r="N222" s="669">
        <v>0</v>
      </c>
      <c r="O222" s="669">
        <v>0</v>
      </c>
      <c r="P222" s="669">
        <v>0</v>
      </c>
      <c r="Q222" s="669">
        <v>0</v>
      </c>
      <c r="R222" s="669">
        <v>0</v>
      </c>
      <c r="S222" s="621">
        <f>VLOOKUP(B222,'[1]BuySell Data'!$A:$E,5,FALSE)</f>
        <v>6.0000000000000001E-3</v>
      </c>
      <c r="T222" s="47" t="s">
        <v>992</v>
      </c>
      <c r="U222" s="12"/>
      <c r="V222" s="12"/>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54"/>
      <c r="AS222" s="54"/>
      <c r="AT222" s="54"/>
      <c r="AU222" s="54"/>
      <c r="AV222" s="54"/>
      <c r="AW222" s="54"/>
      <c r="AX222" s="54"/>
      <c r="AY222" s="54"/>
      <c r="AZ222" s="54"/>
      <c r="BA222" s="54"/>
      <c r="BB222" s="54"/>
      <c r="BC222" s="54"/>
      <c r="BD222" s="54"/>
      <c r="BE222" s="54"/>
      <c r="BF222" s="54"/>
      <c r="BG222" s="54"/>
      <c r="BH222" s="54"/>
      <c r="BI222" s="54"/>
      <c r="BJ222" s="54"/>
      <c r="BK222" s="54"/>
      <c r="BL222" s="54"/>
      <c r="BM222" s="54"/>
      <c r="BN222" s="54"/>
      <c r="BO222" s="54"/>
      <c r="BP222" s="54"/>
      <c r="BQ222" s="54"/>
      <c r="BR222" s="54"/>
      <c r="BS222" s="54"/>
      <c r="BT222" s="54"/>
      <c r="BU222" s="54"/>
      <c r="BV222" s="54"/>
      <c r="BW222" s="54"/>
      <c r="BX222" s="54"/>
      <c r="BY222" s="54"/>
      <c r="BZ222" s="54"/>
      <c r="CA222" s="54"/>
      <c r="CB222" s="54"/>
      <c r="CC222" s="54"/>
      <c r="CD222" s="54"/>
      <c r="CE222" s="54"/>
      <c r="CF222" s="54"/>
      <c r="CG222" s="54"/>
      <c r="CH222" s="54"/>
      <c r="CI222" s="54"/>
      <c r="CJ222" s="54"/>
      <c r="CK222" s="54"/>
      <c r="CL222" s="54"/>
      <c r="CM222" s="54"/>
      <c r="CN222" s="54"/>
      <c r="CO222" s="54"/>
      <c r="CP222" s="54"/>
      <c r="CQ222" s="54"/>
      <c r="CR222" s="54"/>
      <c r="CS222" s="54"/>
      <c r="CT222" s="54"/>
      <c r="CU222" s="54"/>
      <c r="CV222" s="54"/>
      <c r="CW222" s="54"/>
      <c r="CX222" s="54"/>
      <c r="CY222" s="54"/>
      <c r="CZ222" s="54"/>
      <c r="DA222" s="54"/>
      <c r="DB222" s="54"/>
      <c r="DC222" s="54"/>
      <c r="DD222" s="54"/>
      <c r="DE222" s="54"/>
      <c r="DF222" s="54"/>
      <c r="DG222" s="54"/>
      <c r="DH222" s="54"/>
      <c r="DI222" s="54"/>
      <c r="DJ222" s="54"/>
      <c r="DK222" s="54"/>
      <c r="DL222" s="54"/>
      <c r="DM222" s="54"/>
      <c r="DN222" s="54"/>
      <c r="DO222" s="54"/>
      <c r="DP222" s="54"/>
      <c r="DQ222" s="54"/>
      <c r="DR222" s="54"/>
      <c r="DS222" s="54"/>
      <c r="DT222" s="54"/>
      <c r="DU222" s="54"/>
      <c r="DV222" s="54"/>
      <c r="DW222" s="54"/>
      <c r="DX222" s="54"/>
      <c r="DY222" s="54"/>
      <c r="DZ222" s="54"/>
      <c r="EA222" s="54"/>
      <c r="EB222" s="54"/>
      <c r="EC222" s="54"/>
      <c r="ED222" s="54"/>
      <c r="EE222" s="54"/>
      <c r="EF222" s="54"/>
      <c r="EG222" s="54"/>
      <c r="EH222" s="54"/>
      <c r="EI222" s="54"/>
      <c r="EJ222" s="54"/>
      <c r="EK222" s="54"/>
      <c r="EL222" s="54"/>
      <c r="EM222" s="54"/>
      <c r="EN222" s="54"/>
      <c r="EO222" s="54"/>
      <c r="EP222" s="54"/>
      <c r="EQ222" s="54"/>
      <c r="ER222" s="54"/>
      <c r="ES222" s="54"/>
      <c r="ET222" s="54"/>
      <c r="EU222" s="54"/>
      <c r="EV222" s="54"/>
      <c r="EW222" s="54"/>
      <c r="EX222" s="54"/>
      <c r="EY222" s="54"/>
      <c r="EZ222" s="54"/>
      <c r="FA222" s="54"/>
      <c r="FB222" s="54"/>
      <c r="FC222" s="54"/>
      <c r="FD222" s="54"/>
      <c r="FE222" s="54"/>
      <c r="FF222" s="54"/>
      <c r="FG222" s="54"/>
      <c r="FH222" s="54"/>
      <c r="FI222" s="54"/>
      <c r="FJ222" s="54"/>
      <c r="FK222" s="54"/>
      <c r="FL222" s="54"/>
      <c r="FM222" s="54"/>
      <c r="FN222" s="54"/>
      <c r="FO222" s="54"/>
      <c r="FP222" s="54"/>
      <c r="FQ222" s="54"/>
      <c r="FR222" s="54"/>
      <c r="FS222" s="54"/>
      <c r="FT222" s="54"/>
      <c r="FU222" s="54"/>
      <c r="FV222" s="54"/>
      <c r="FW222" s="54"/>
      <c r="FX222" s="54"/>
      <c r="FY222" s="54"/>
      <c r="FZ222" s="54"/>
      <c r="GA222" s="54"/>
      <c r="GB222" s="54"/>
      <c r="GC222" s="54"/>
      <c r="GD222" s="54"/>
      <c r="GE222" s="54"/>
      <c r="GF222" s="54"/>
      <c r="GG222" s="54"/>
      <c r="GH222" s="54"/>
      <c r="GI222" s="54"/>
      <c r="GJ222" s="54"/>
      <c r="GK222" s="54"/>
      <c r="GL222" s="54"/>
      <c r="GM222" s="54"/>
      <c r="GN222" s="54"/>
      <c r="GO222" s="54"/>
      <c r="GP222" s="54"/>
      <c r="GQ222" s="54"/>
      <c r="GR222" s="54"/>
      <c r="GS222" s="54"/>
      <c r="GT222" s="54"/>
      <c r="GU222" s="54"/>
      <c r="GV222" s="54"/>
      <c r="GW222" s="54"/>
      <c r="GX222" s="54"/>
      <c r="GY222" s="54"/>
      <c r="GZ222" s="54"/>
      <c r="HA222" s="54"/>
      <c r="HB222" s="54"/>
      <c r="HC222" s="54"/>
      <c r="HD222" s="54"/>
      <c r="HE222" s="54"/>
      <c r="HF222" s="54"/>
      <c r="HG222" s="54"/>
      <c r="HH222" s="54"/>
      <c r="HI222" s="54"/>
      <c r="HJ222" s="54"/>
      <c r="HK222" s="54"/>
      <c r="HL222" s="54"/>
      <c r="HM222" s="54"/>
      <c r="HN222" s="54"/>
      <c r="HO222" s="54"/>
      <c r="HP222" s="54"/>
      <c r="HQ222" s="54"/>
      <c r="HR222" s="54"/>
      <c r="HS222" s="54"/>
      <c r="HT222" s="54"/>
      <c r="HU222" s="54"/>
      <c r="HV222" s="54"/>
      <c r="HW222" s="54"/>
      <c r="HX222" s="54"/>
      <c r="HY222" s="54"/>
      <c r="HZ222" s="54"/>
      <c r="IA222" s="54"/>
      <c r="IB222" s="54"/>
      <c r="IC222" s="54"/>
      <c r="ID222" s="54"/>
      <c r="IE222" s="54"/>
      <c r="IF222" s="54"/>
      <c r="IG222" s="54"/>
      <c r="IH222" s="54"/>
      <c r="II222" s="54"/>
      <c r="IJ222" s="54"/>
      <c r="IK222" s="54"/>
    </row>
    <row r="223" spans="1:245" s="60" customFormat="1">
      <c r="A223" s="133" t="s">
        <v>261</v>
      </c>
      <c r="B223" s="132" t="s">
        <v>139</v>
      </c>
      <c r="C223" s="26" t="s">
        <v>697</v>
      </c>
      <c r="D223" s="621">
        <f>VLOOKUP(B223,'[1]ICR Data'!$A:$E,5,FALSE)</f>
        <v>2.1899999999999999E-2</v>
      </c>
      <c r="E223" s="111">
        <v>0</v>
      </c>
      <c r="F223" s="111">
        <v>1</v>
      </c>
      <c r="G223" s="111">
        <v>0</v>
      </c>
      <c r="H223" s="111">
        <v>0</v>
      </c>
      <c r="I223" s="111">
        <v>0</v>
      </c>
      <c r="J223" s="111">
        <v>0</v>
      </c>
      <c r="K223" s="111">
        <v>0</v>
      </c>
      <c r="L223" s="111">
        <v>1</v>
      </c>
      <c r="M223" s="111">
        <v>0</v>
      </c>
      <c r="N223" s="111">
        <v>0</v>
      </c>
      <c r="O223" s="111">
        <v>0</v>
      </c>
      <c r="P223" s="111">
        <v>0</v>
      </c>
      <c r="Q223" s="111">
        <v>0</v>
      </c>
      <c r="R223" s="111">
        <v>0</v>
      </c>
      <c r="S223" s="621">
        <f>VLOOKUP(B223,'[1]BuySell Data'!$A:$E,5,FALSE)</f>
        <v>6.0000000000000001E-3</v>
      </c>
      <c r="T223" s="47" t="s">
        <v>992</v>
      </c>
      <c r="U223" s="12"/>
      <c r="V223" s="12"/>
      <c r="W223" s="54"/>
      <c r="X223" s="54"/>
      <c r="Y223" s="54"/>
      <c r="Z223" s="54"/>
      <c r="AA223" s="54"/>
      <c r="AB223" s="54"/>
      <c r="AC223" s="54"/>
      <c r="AD223" s="54"/>
    </row>
    <row r="224" spans="1:245">
      <c r="A224" s="306" t="s">
        <v>188</v>
      </c>
      <c r="B224" s="132" t="s">
        <v>78</v>
      </c>
      <c r="C224" s="26" t="s">
        <v>697</v>
      </c>
      <c r="D224" s="621">
        <f>VLOOKUP(B224,'[1]ICR Data'!$A:$E,5,FALSE)</f>
        <v>9.4999999999999998E-3</v>
      </c>
      <c r="E224" s="111">
        <v>0</v>
      </c>
      <c r="F224" s="111">
        <v>0.2</v>
      </c>
      <c r="G224" s="111">
        <v>0</v>
      </c>
      <c r="H224" s="111">
        <v>0</v>
      </c>
      <c r="I224" s="111">
        <v>0</v>
      </c>
      <c r="J224" s="111">
        <v>0</v>
      </c>
      <c r="K224" s="111">
        <v>0.8</v>
      </c>
      <c r="L224" s="111">
        <v>1</v>
      </c>
      <c r="M224" s="111">
        <v>0</v>
      </c>
      <c r="N224" s="111">
        <v>0</v>
      </c>
      <c r="O224" s="111">
        <v>0</v>
      </c>
      <c r="P224" s="111">
        <v>0</v>
      </c>
      <c r="Q224" s="111">
        <v>0</v>
      </c>
      <c r="R224" s="111">
        <v>0</v>
      </c>
      <c r="S224" s="621">
        <f>VLOOKUP(B224,'[1]BuySell Data'!$A:$E,5,FALSE)</f>
        <v>1.8E-3</v>
      </c>
      <c r="T224" s="47" t="s">
        <v>993</v>
      </c>
      <c r="U224" s="12"/>
      <c r="V224" s="12"/>
    </row>
    <row r="225" spans="1:245">
      <c r="A225" s="239" t="s">
        <v>801</v>
      </c>
      <c r="B225" s="302" t="s">
        <v>47</v>
      </c>
      <c r="C225" s="26" t="s">
        <v>697</v>
      </c>
      <c r="D225" s="621">
        <f>VLOOKUP(B225,'[1]ICR Data'!$A:$E,5,FALSE)</f>
        <v>1.0500000000000001E-2</v>
      </c>
      <c r="E225" s="111">
        <v>0</v>
      </c>
      <c r="F225" s="111">
        <v>0.2</v>
      </c>
      <c r="G225" s="111">
        <v>0</v>
      </c>
      <c r="H225" s="111">
        <v>0</v>
      </c>
      <c r="I225" s="111">
        <v>0</v>
      </c>
      <c r="J225" s="111">
        <v>0</v>
      </c>
      <c r="K225" s="111">
        <v>0.8</v>
      </c>
      <c r="L225" s="111">
        <v>1</v>
      </c>
      <c r="M225" s="111">
        <v>0</v>
      </c>
      <c r="N225" s="111">
        <v>0.1</v>
      </c>
      <c r="O225" s="111">
        <v>0</v>
      </c>
      <c r="P225" s="111">
        <v>0</v>
      </c>
      <c r="Q225" s="111">
        <v>0</v>
      </c>
      <c r="R225" s="111">
        <v>0</v>
      </c>
      <c r="S225" s="621">
        <f>VLOOKUP(B225,'[1]BuySell Data'!$A:$E,5,FALSE)</f>
        <v>6.0000000000000001E-3</v>
      </c>
      <c r="T225" s="47" t="s">
        <v>950</v>
      </c>
      <c r="U225" s="12"/>
      <c r="V225" s="12"/>
      <c r="AE225" s="60"/>
      <c r="AF225" s="60"/>
      <c r="AG225" s="60"/>
      <c r="AH225" s="60"/>
      <c r="AI225" s="60"/>
      <c r="AJ225" s="60"/>
      <c r="AK225" s="60"/>
      <c r="AL225" s="60"/>
      <c r="AM225" s="60"/>
      <c r="AN225" s="60"/>
      <c r="AO225" s="60"/>
      <c r="AP225" s="60"/>
      <c r="AQ225" s="60"/>
      <c r="AR225" s="60"/>
      <c r="AS225" s="60"/>
      <c r="AT225" s="60"/>
      <c r="AU225" s="60"/>
      <c r="AV225" s="60"/>
      <c r="AW225" s="60"/>
      <c r="AX225" s="60"/>
      <c r="AY225" s="60"/>
      <c r="AZ225" s="60"/>
      <c r="BA225" s="60"/>
      <c r="BB225" s="60"/>
      <c r="BC225" s="60"/>
      <c r="BD225" s="60"/>
      <c r="BE225" s="60"/>
      <c r="BF225" s="60"/>
      <c r="BG225" s="60"/>
      <c r="BH225" s="60"/>
      <c r="BI225" s="60"/>
      <c r="BJ225" s="60"/>
      <c r="BK225" s="60"/>
      <c r="BL225" s="60"/>
      <c r="BM225" s="60"/>
      <c r="BN225" s="60"/>
      <c r="BO225" s="60"/>
      <c r="BP225" s="60"/>
      <c r="BQ225" s="60"/>
      <c r="BR225" s="60"/>
      <c r="BS225" s="60"/>
      <c r="BT225" s="60"/>
      <c r="BU225" s="60"/>
      <c r="BV225" s="60"/>
      <c r="BW225" s="60"/>
      <c r="BX225" s="60"/>
      <c r="BY225" s="60"/>
      <c r="BZ225" s="60"/>
      <c r="CA225" s="60"/>
      <c r="CB225" s="60"/>
      <c r="CC225" s="60"/>
      <c r="CD225" s="60"/>
      <c r="CE225" s="60"/>
      <c r="CF225" s="60"/>
      <c r="CG225" s="60"/>
      <c r="CH225" s="60"/>
      <c r="CI225" s="60"/>
      <c r="CJ225" s="60"/>
      <c r="CK225" s="60"/>
      <c r="CL225" s="60"/>
      <c r="CM225" s="60"/>
      <c r="CN225" s="60"/>
      <c r="CO225" s="60"/>
      <c r="CP225" s="60"/>
      <c r="CQ225" s="60"/>
      <c r="CR225" s="60"/>
      <c r="CS225" s="60"/>
      <c r="CT225" s="60"/>
      <c r="CU225" s="60"/>
      <c r="CV225" s="60"/>
      <c r="CW225" s="60"/>
      <c r="CX225" s="60"/>
      <c r="CY225" s="60"/>
      <c r="CZ225" s="60"/>
      <c r="DA225" s="60"/>
      <c r="DB225" s="60"/>
      <c r="DC225" s="60"/>
      <c r="DD225" s="60"/>
      <c r="DE225" s="60"/>
      <c r="DF225" s="60"/>
      <c r="DG225" s="60"/>
      <c r="DH225" s="60"/>
      <c r="DI225" s="60"/>
      <c r="DJ225" s="60"/>
      <c r="DK225" s="60"/>
      <c r="DL225" s="60"/>
      <c r="DM225" s="60"/>
      <c r="DN225" s="60"/>
      <c r="DO225" s="60"/>
      <c r="DP225" s="60"/>
      <c r="DQ225" s="60"/>
      <c r="DR225" s="60"/>
      <c r="DS225" s="60"/>
      <c r="DT225" s="60"/>
      <c r="DU225" s="60"/>
      <c r="DV225" s="60"/>
      <c r="DW225" s="60"/>
      <c r="DX225" s="60"/>
      <c r="DY225" s="60"/>
      <c r="DZ225" s="60"/>
      <c r="EA225" s="60"/>
      <c r="EB225" s="60"/>
      <c r="EC225" s="60"/>
      <c r="ED225" s="60"/>
      <c r="EE225" s="60"/>
      <c r="EF225" s="60"/>
      <c r="EG225" s="60"/>
      <c r="EH225" s="60"/>
      <c r="EI225" s="60"/>
      <c r="EJ225" s="60"/>
      <c r="EK225" s="60"/>
      <c r="EL225" s="60"/>
      <c r="EM225" s="60"/>
      <c r="EN225" s="60"/>
      <c r="EO225" s="60"/>
      <c r="EP225" s="60"/>
      <c r="EQ225" s="60"/>
      <c r="ER225" s="60"/>
      <c r="ES225" s="60"/>
      <c r="ET225" s="60"/>
      <c r="EU225" s="60"/>
      <c r="EV225" s="60"/>
      <c r="EW225" s="60"/>
      <c r="EX225" s="60"/>
      <c r="EY225" s="60"/>
      <c r="EZ225" s="60"/>
      <c r="FA225" s="60"/>
      <c r="FB225" s="60"/>
      <c r="FC225" s="60"/>
      <c r="FD225" s="60"/>
      <c r="FE225" s="60"/>
      <c r="FF225" s="60"/>
      <c r="FG225" s="60"/>
      <c r="FH225" s="60"/>
      <c r="FI225" s="60"/>
      <c r="FJ225" s="60"/>
      <c r="FK225" s="60"/>
      <c r="FL225" s="60"/>
      <c r="FM225" s="60"/>
      <c r="FN225" s="60"/>
      <c r="FO225" s="60"/>
      <c r="FP225" s="60"/>
      <c r="FQ225" s="60"/>
      <c r="FR225" s="60"/>
      <c r="FS225" s="60"/>
      <c r="FT225" s="60"/>
      <c r="FU225" s="60"/>
      <c r="FV225" s="60"/>
      <c r="FW225" s="60"/>
      <c r="FX225" s="60"/>
      <c r="FY225" s="60"/>
      <c r="FZ225" s="60"/>
      <c r="GA225" s="60"/>
      <c r="GB225" s="60"/>
      <c r="GC225" s="60"/>
      <c r="GD225" s="60"/>
      <c r="GE225" s="60"/>
      <c r="GF225" s="60"/>
      <c r="GG225" s="60"/>
      <c r="GH225" s="60"/>
      <c r="GI225" s="60"/>
      <c r="GJ225" s="60"/>
      <c r="GK225" s="60"/>
      <c r="GL225" s="60"/>
      <c r="GM225" s="60"/>
      <c r="GN225" s="60"/>
      <c r="GO225" s="60"/>
      <c r="GP225" s="60"/>
      <c r="GQ225" s="60"/>
      <c r="GR225" s="60"/>
      <c r="GS225" s="60"/>
      <c r="GT225" s="60"/>
      <c r="GU225" s="60"/>
      <c r="GV225" s="60"/>
      <c r="GW225" s="60"/>
      <c r="GX225" s="60"/>
      <c r="GY225" s="60"/>
      <c r="GZ225" s="60"/>
      <c r="HA225" s="60"/>
      <c r="HB225" s="60"/>
      <c r="HC225" s="60"/>
      <c r="HD225" s="60"/>
      <c r="HE225" s="60"/>
      <c r="HF225" s="60"/>
      <c r="HG225" s="60"/>
      <c r="HH225" s="60"/>
      <c r="HI225" s="60"/>
      <c r="HJ225" s="60"/>
      <c r="HK225" s="60"/>
      <c r="HL225" s="60"/>
      <c r="HM225" s="60"/>
      <c r="HN225" s="60"/>
      <c r="HO225" s="60"/>
      <c r="HP225" s="60"/>
      <c r="HQ225" s="60"/>
      <c r="HR225" s="60"/>
      <c r="HS225" s="60"/>
      <c r="HT225" s="60"/>
      <c r="HU225" s="60"/>
      <c r="HV225" s="60"/>
      <c r="HW225" s="60"/>
      <c r="HX225" s="60"/>
      <c r="HY225" s="60"/>
      <c r="HZ225" s="60"/>
      <c r="IA225" s="60"/>
      <c r="IB225" s="60"/>
      <c r="IC225" s="60"/>
      <c r="ID225" s="60"/>
      <c r="IE225" s="60"/>
      <c r="IF225" s="60"/>
      <c r="IG225" s="60"/>
      <c r="IH225" s="60"/>
      <c r="II225" s="60"/>
      <c r="IJ225" s="60"/>
      <c r="IK225" s="60"/>
    </row>
    <row r="226" spans="1:245">
      <c r="A226" s="303" t="s">
        <v>104</v>
      </c>
      <c r="B226" s="132" t="s">
        <v>48</v>
      </c>
      <c r="C226" s="26" t="s">
        <v>697</v>
      </c>
      <c r="D226" s="621">
        <f>VLOOKUP(B226,'[1]ICR Data'!$A:$E,5,FALSE)</f>
        <v>1.2500000000000001E-2</v>
      </c>
      <c r="E226" s="111">
        <v>0</v>
      </c>
      <c r="F226" s="111">
        <v>0.2</v>
      </c>
      <c r="G226" s="111">
        <v>0</v>
      </c>
      <c r="H226" s="111">
        <v>0</v>
      </c>
      <c r="I226" s="111">
        <v>0</v>
      </c>
      <c r="J226" s="111">
        <v>0</v>
      </c>
      <c r="K226" s="111">
        <v>0.8</v>
      </c>
      <c r="L226" s="111">
        <v>1</v>
      </c>
      <c r="M226" s="111">
        <v>0</v>
      </c>
      <c r="N226" s="111">
        <v>0</v>
      </c>
      <c r="O226" s="111">
        <v>0</v>
      </c>
      <c r="P226" s="111">
        <v>0</v>
      </c>
      <c r="Q226" s="111">
        <v>0</v>
      </c>
      <c r="R226" s="111">
        <v>0</v>
      </c>
      <c r="S226" s="621">
        <f>VLOOKUP(B226,'[1]BuySell Data'!$A:$E,5,FALSE)</f>
        <v>2.3999999999999998E-3</v>
      </c>
      <c r="T226" s="47" t="s">
        <v>951</v>
      </c>
      <c r="U226" s="12"/>
      <c r="V226" s="12"/>
    </row>
    <row r="227" spans="1:245">
      <c r="A227" s="303" t="s">
        <v>1325</v>
      </c>
      <c r="B227" s="132" t="s">
        <v>1302</v>
      </c>
      <c r="C227" s="132" t="s">
        <v>697</v>
      </c>
      <c r="D227" s="625">
        <f>VLOOKUP(B227,'[1]ICR Data'!$A:$E,5,FALSE)</f>
        <v>6.0000000000000001E-3</v>
      </c>
      <c r="E227" s="669">
        <v>0</v>
      </c>
      <c r="F227" s="669">
        <v>0.05</v>
      </c>
      <c r="G227" s="669">
        <v>0</v>
      </c>
      <c r="H227" s="669">
        <v>0</v>
      </c>
      <c r="I227" s="669">
        <v>0</v>
      </c>
      <c r="J227" s="669">
        <v>0</v>
      </c>
      <c r="K227" s="669">
        <v>0.95</v>
      </c>
      <c r="L227" s="669">
        <v>1</v>
      </c>
      <c r="M227" s="669">
        <v>0</v>
      </c>
      <c r="N227" s="669">
        <v>0</v>
      </c>
      <c r="O227" s="669">
        <v>0</v>
      </c>
      <c r="P227" s="669">
        <v>0</v>
      </c>
      <c r="Q227" s="669">
        <v>0</v>
      </c>
      <c r="R227" s="669">
        <v>0</v>
      </c>
      <c r="S227" s="621">
        <f>VLOOKUP(B227,'[1]BuySell Data'!$A:$E,5,FALSE)</f>
        <v>1E-3</v>
      </c>
      <c r="T227" s="47"/>
      <c r="U227" s="12"/>
      <c r="V227" s="12"/>
    </row>
    <row r="228" spans="1:245">
      <c r="A228" s="239" t="s">
        <v>940</v>
      </c>
      <c r="B228" s="302" t="s">
        <v>926</v>
      </c>
      <c r="C228" s="26" t="s">
        <v>697</v>
      </c>
      <c r="D228" s="621">
        <f>VLOOKUP(B228,'[1]ICR Data'!$A:$E,5,FALSE)</f>
        <v>2.06E-2</v>
      </c>
      <c r="E228" s="111">
        <v>0</v>
      </c>
      <c r="F228" s="111">
        <v>0.2</v>
      </c>
      <c r="G228" s="111">
        <v>0</v>
      </c>
      <c r="H228" s="111">
        <v>0</v>
      </c>
      <c r="I228" s="111">
        <v>0</v>
      </c>
      <c r="J228" s="111">
        <v>0</v>
      </c>
      <c r="K228" s="111">
        <v>0.8</v>
      </c>
      <c r="L228" s="111">
        <v>1</v>
      </c>
      <c r="M228" s="111">
        <v>0</v>
      </c>
      <c r="N228" s="111">
        <v>0</v>
      </c>
      <c r="O228" s="111">
        <v>0</v>
      </c>
      <c r="P228" s="111">
        <v>0</v>
      </c>
      <c r="Q228" s="111">
        <v>0</v>
      </c>
      <c r="R228" s="111">
        <v>0</v>
      </c>
      <c r="S228" s="621">
        <f>VLOOKUP(B228,'[1]BuySell Data'!$A:$E,5,FALSE)</f>
        <v>6.0000000000000001E-3</v>
      </c>
      <c r="T228" s="47" t="e">
        <v>#N/A</v>
      </c>
      <c r="U228" s="12"/>
      <c r="V228" s="12"/>
    </row>
    <row r="229" spans="1:245" s="59" customFormat="1">
      <c r="A229" s="334"/>
      <c r="B229" s="304"/>
      <c r="C229" s="93"/>
      <c r="D229" s="94">
        <f>MIN(D214:D226)</f>
        <v>8.5000000000000006E-3</v>
      </c>
      <c r="E229" s="95" t="e">
        <f>MIN(E214:E226)</f>
        <v>#N/A</v>
      </c>
      <c r="F229" s="95"/>
      <c r="G229" s="95">
        <f>MIN(G214:G226)</f>
        <v>0</v>
      </c>
      <c r="H229" s="95"/>
      <c r="I229" s="95">
        <f>MIN(I214:I226)</f>
        <v>0</v>
      </c>
      <c r="J229" s="95"/>
      <c r="K229" s="95">
        <f>MIN(K214:K226)</f>
        <v>0</v>
      </c>
      <c r="L229" s="95"/>
      <c r="M229" s="95">
        <f>MIN(M214:M226)</f>
        <v>0</v>
      </c>
      <c r="N229" s="95"/>
      <c r="O229" s="95">
        <f>MIN(O214:O226)</f>
        <v>0</v>
      </c>
      <c r="P229" s="95"/>
      <c r="Q229" s="95">
        <f>MIN(Q214:Q226)</f>
        <v>0</v>
      </c>
      <c r="R229" s="96"/>
      <c r="S229" s="94">
        <f>MIN(S214:S226)</f>
        <v>1.8E-3</v>
      </c>
      <c r="T229" s="50"/>
      <c r="U229" s="93"/>
      <c r="V229" s="93"/>
    </row>
    <row r="230" spans="1:245">
      <c r="A230" s="334"/>
      <c r="B230" s="304"/>
      <c r="C230" s="93"/>
      <c r="D230" s="94">
        <f>MAX(D214:D226)</f>
        <v>3.4000000000000002E-2</v>
      </c>
      <c r="E230" s="96"/>
      <c r="F230" s="95">
        <f>MAX(F214:F226)</f>
        <v>1</v>
      </c>
      <c r="G230" s="95"/>
      <c r="H230" s="95">
        <f>MAX(H214:H226)</f>
        <v>0</v>
      </c>
      <c r="I230" s="95"/>
      <c r="J230" s="95">
        <f>MAX(J214:J226)</f>
        <v>0</v>
      </c>
      <c r="K230" s="95"/>
      <c r="L230" s="95">
        <f>MAX(L214:L226)</f>
        <v>1</v>
      </c>
      <c r="M230" s="95"/>
      <c r="N230" s="95">
        <f>MAX(N214:N226)</f>
        <v>0.1</v>
      </c>
      <c r="O230" s="95"/>
      <c r="P230" s="95">
        <f>MAX(P214:P226)</f>
        <v>0</v>
      </c>
      <c r="Q230" s="95"/>
      <c r="R230" s="95">
        <f>MAX(R214:R226)</f>
        <v>0</v>
      </c>
      <c r="S230" s="94">
        <f>MAX(S214:S226)</f>
        <v>6.0000000000000001E-3</v>
      </c>
      <c r="T230" s="50"/>
      <c r="U230" s="12"/>
      <c r="V230" s="12"/>
    </row>
    <row r="231" spans="1:245">
      <c r="A231" s="304" t="s">
        <v>178</v>
      </c>
      <c r="B231" s="144"/>
      <c r="S231" s="32"/>
      <c r="T231" s="50"/>
      <c r="U231" s="12"/>
      <c r="V231" s="12"/>
    </row>
    <row r="232" spans="1:245">
      <c r="A232" s="319" t="s">
        <v>630</v>
      </c>
      <c r="B232" s="320" t="s">
        <v>629</v>
      </c>
      <c r="C232" s="26" t="s">
        <v>697</v>
      </c>
      <c r="D232" s="621">
        <f>VLOOKUP(B232,'[1]ICR Data'!$A:$E,5,FALSE)</f>
        <v>4.5999999999999999E-3</v>
      </c>
      <c r="E232" s="622">
        <v>0</v>
      </c>
      <c r="F232" s="622">
        <v>0</v>
      </c>
      <c r="G232" s="622">
        <v>0</v>
      </c>
      <c r="H232" s="622">
        <v>0</v>
      </c>
      <c r="I232" s="622">
        <v>0</v>
      </c>
      <c r="J232" s="622">
        <v>0</v>
      </c>
      <c r="K232" s="622">
        <v>0</v>
      </c>
      <c r="L232" s="622">
        <v>0.05</v>
      </c>
      <c r="M232" s="622">
        <v>0.95</v>
      </c>
      <c r="N232" s="622">
        <v>1</v>
      </c>
      <c r="O232" s="622">
        <v>0</v>
      </c>
      <c r="P232" s="622">
        <v>0</v>
      </c>
      <c r="Q232" s="622">
        <v>0</v>
      </c>
      <c r="R232" s="622">
        <v>0</v>
      </c>
      <c r="S232" s="621">
        <f>VLOOKUP(B232,'[1]BuySell Data'!$A:$E,5,FALSE)</f>
        <v>1.6000000000000001E-3</v>
      </c>
      <c r="T232" s="47" t="s">
        <v>962</v>
      </c>
      <c r="U232" s="12"/>
      <c r="V232" s="12"/>
    </row>
    <row r="233" spans="1:245">
      <c r="A233" s="238" t="s">
        <v>942</v>
      </c>
      <c r="B233" s="132" t="s">
        <v>932</v>
      </c>
      <c r="C233" s="26" t="s">
        <v>697</v>
      </c>
      <c r="D233" s="621">
        <f>VLOOKUP(B233,'[1]ICR Data'!$A:$E,5,FALSE)</f>
        <v>6.9999999999999993E-3</v>
      </c>
      <c r="E233" s="111">
        <v>0</v>
      </c>
      <c r="F233" s="111">
        <v>0.05</v>
      </c>
      <c r="G233" s="111">
        <v>0</v>
      </c>
      <c r="H233" s="111">
        <v>0</v>
      </c>
      <c r="I233" s="111">
        <v>0</v>
      </c>
      <c r="J233" s="111">
        <v>0</v>
      </c>
      <c r="K233" s="111">
        <v>0</v>
      </c>
      <c r="L233" s="111">
        <v>0</v>
      </c>
      <c r="M233" s="111">
        <v>0.95</v>
      </c>
      <c r="N233" s="111">
        <v>1</v>
      </c>
      <c r="O233" s="111">
        <v>0</v>
      </c>
      <c r="P233" s="111">
        <v>0</v>
      </c>
      <c r="Q233" s="111">
        <v>0</v>
      </c>
      <c r="R233" s="111">
        <v>0</v>
      </c>
      <c r="S233" s="621">
        <f>VLOOKUP(B233,'[1]BuySell Data'!$A:$E,5,FALSE)</f>
        <v>3.4000000000000002E-3</v>
      </c>
      <c r="T233" s="47" t="s">
        <v>1234</v>
      </c>
      <c r="U233" s="12"/>
      <c r="V233" s="12"/>
    </row>
    <row r="234" spans="1:245">
      <c r="A234" s="238" t="s">
        <v>813</v>
      </c>
      <c r="B234" s="132" t="s">
        <v>82</v>
      </c>
      <c r="C234" s="26" t="s">
        <v>697</v>
      </c>
      <c r="D234" s="621">
        <f>VLOOKUP(B234,'[1]ICR Data'!$A:$E,5,FALSE)</f>
        <v>9.7999999999999997E-3</v>
      </c>
      <c r="E234" s="111">
        <v>0</v>
      </c>
      <c r="F234" s="111">
        <v>0.2</v>
      </c>
      <c r="G234" s="111">
        <v>0</v>
      </c>
      <c r="H234" s="111">
        <v>0</v>
      </c>
      <c r="I234" s="111">
        <v>0</v>
      </c>
      <c r="J234" s="111">
        <v>0</v>
      </c>
      <c r="K234" s="111">
        <v>0</v>
      </c>
      <c r="L234" s="111">
        <v>0</v>
      </c>
      <c r="M234" s="111">
        <v>0.8</v>
      </c>
      <c r="N234" s="111">
        <v>1</v>
      </c>
      <c r="O234" s="111">
        <v>0</v>
      </c>
      <c r="P234" s="111">
        <v>0</v>
      </c>
      <c r="Q234" s="111">
        <v>0</v>
      </c>
      <c r="R234" s="111">
        <v>0</v>
      </c>
      <c r="S234" s="621">
        <f>VLOOKUP(B234,'[1]BuySell Data'!$A:$E,5,FALSE)</f>
        <v>3.0000000000000001E-3</v>
      </c>
      <c r="T234" s="47" t="s">
        <v>994</v>
      </c>
      <c r="U234" s="12"/>
      <c r="V234" s="12"/>
    </row>
    <row r="235" spans="1:245">
      <c r="A235" s="117" t="s">
        <v>236</v>
      </c>
      <c r="B235" s="311" t="s">
        <v>237</v>
      </c>
      <c r="C235" s="26" t="s">
        <v>697</v>
      </c>
      <c r="D235" s="621">
        <f>VLOOKUP(B235,'[1]ICR Data'!$A:$E,5,FALSE)</f>
        <v>9.8999999999999991E-3</v>
      </c>
      <c r="E235" s="111">
        <v>0</v>
      </c>
      <c r="F235" s="111">
        <v>0.1</v>
      </c>
      <c r="G235" s="111">
        <v>0</v>
      </c>
      <c r="H235" s="111">
        <v>0</v>
      </c>
      <c r="I235" s="111">
        <v>0</v>
      </c>
      <c r="J235" s="111">
        <v>0</v>
      </c>
      <c r="K235" s="111">
        <v>0</v>
      </c>
      <c r="L235" s="111">
        <v>0</v>
      </c>
      <c r="M235" s="111">
        <v>0.9</v>
      </c>
      <c r="N235" s="111">
        <v>1</v>
      </c>
      <c r="O235" s="111">
        <v>0</v>
      </c>
      <c r="P235" s="111">
        <v>0</v>
      </c>
      <c r="Q235" s="111">
        <v>0</v>
      </c>
      <c r="R235" s="111">
        <v>0</v>
      </c>
      <c r="S235" s="621">
        <f>VLOOKUP(B235,'[1]BuySell Data'!$A:$E,5,FALSE)</f>
        <v>2E-3</v>
      </c>
      <c r="T235" s="47" t="s">
        <v>995</v>
      </c>
      <c r="U235" s="12"/>
      <c r="V235" s="12"/>
    </row>
    <row r="236" spans="1:245">
      <c r="A236" s="117" t="s">
        <v>716</v>
      </c>
      <c r="B236" s="311" t="s">
        <v>715</v>
      </c>
      <c r="C236" s="26" t="s">
        <v>697</v>
      </c>
      <c r="D236" s="621">
        <f>VLOOKUP(B236,'[1]ICR Data'!$A:$E,5,FALSE)</f>
        <v>1.2E-2</v>
      </c>
      <c r="E236" s="111">
        <v>0</v>
      </c>
      <c r="F236" s="111">
        <v>0.5</v>
      </c>
      <c r="G236" s="111">
        <v>0</v>
      </c>
      <c r="H236" s="111">
        <v>0</v>
      </c>
      <c r="I236" s="111">
        <v>0</v>
      </c>
      <c r="J236" s="111">
        <v>0</v>
      </c>
      <c r="K236" s="111">
        <v>0</v>
      </c>
      <c r="L236" s="111">
        <v>0</v>
      </c>
      <c r="M236" s="111">
        <v>0.5</v>
      </c>
      <c r="N236" s="111">
        <v>1</v>
      </c>
      <c r="O236" s="111">
        <v>0</v>
      </c>
      <c r="P236" s="111">
        <v>0</v>
      </c>
      <c r="Q236" s="111">
        <v>0</v>
      </c>
      <c r="R236" s="111">
        <v>0</v>
      </c>
      <c r="S236" s="621">
        <f>VLOOKUP(B236,'[1]BuySell Data'!$A:$E,5,FALSE)</f>
        <v>6.0000000000000001E-3</v>
      </c>
      <c r="T236" s="47" t="s">
        <v>996</v>
      </c>
      <c r="U236" s="12"/>
      <c r="V236" s="12"/>
    </row>
    <row r="237" spans="1:245">
      <c r="A237" s="239" t="s">
        <v>262</v>
      </c>
      <c r="B237" s="311" t="s">
        <v>263</v>
      </c>
      <c r="C237" s="26" t="s">
        <v>697</v>
      </c>
      <c r="D237" s="621">
        <f>VLOOKUP(B237,'[1]ICR Data'!$A:$E,5,FALSE)</f>
        <v>1.2800000000000001E-2</v>
      </c>
      <c r="E237" s="111">
        <v>0</v>
      </c>
      <c r="F237" s="111">
        <v>0.05</v>
      </c>
      <c r="G237" s="111">
        <v>0</v>
      </c>
      <c r="H237" s="111">
        <v>0</v>
      </c>
      <c r="I237" s="111">
        <v>0</v>
      </c>
      <c r="J237" s="111">
        <v>0</v>
      </c>
      <c r="K237" s="111">
        <v>0</v>
      </c>
      <c r="L237" s="111">
        <v>0</v>
      </c>
      <c r="M237" s="111">
        <v>0.95</v>
      </c>
      <c r="N237" s="111">
        <v>1</v>
      </c>
      <c r="O237" s="111">
        <v>0</v>
      </c>
      <c r="P237" s="111">
        <v>0</v>
      </c>
      <c r="Q237" s="111">
        <v>0</v>
      </c>
      <c r="R237" s="111">
        <v>0</v>
      </c>
      <c r="S237" s="621">
        <f>VLOOKUP(B237,'[1]BuySell Data'!$A:$E,5,FALSE)</f>
        <v>3.3E-3</v>
      </c>
      <c r="T237" s="47" t="s">
        <v>997</v>
      </c>
      <c r="U237" s="12"/>
      <c r="V237" s="12"/>
    </row>
    <row r="238" spans="1:245">
      <c r="A238" s="238" t="s">
        <v>1104</v>
      </c>
      <c r="B238" s="363" t="s">
        <v>1101</v>
      </c>
      <c r="C238" s="26" t="s">
        <v>697</v>
      </c>
      <c r="D238" s="621">
        <f>VLOOKUP(B238,'[1]ICR Data'!$A:$E,5,FALSE)</f>
        <v>3.4999999999999996E-3</v>
      </c>
      <c r="E238" s="111">
        <v>0</v>
      </c>
      <c r="F238" s="111">
        <v>0</v>
      </c>
      <c r="G238" s="111">
        <v>0</v>
      </c>
      <c r="H238" s="111">
        <v>0</v>
      </c>
      <c r="I238" s="111">
        <v>0</v>
      </c>
      <c r="J238" s="111">
        <v>0</v>
      </c>
      <c r="K238" s="111">
        <v>0</v>
      </c>
      <c r="L238" s="111">
        <v>0</v>
      </c>
      <c r="M238" s="111">
        <v>0</v>
      </c>
      <c r="N238" s="111">
        <v>1</v>
      </c>
      <c r="O238" s="111">
        <v>0</v>
      </c>
      <c r="P238" s="111">
        <v>0</v>
      </c>
      <c r="Q238" s="111">
        <v>0</v>
      </c>
      <c r="R238" s="111">
        <v>0</v>
      </c>
      <c r="S238" s="621">
        <f>VLOOKUP(B238,'[1]BuySell Data'!$A:$E,5,FALSE)</f>
        <v>3.0000000000000001E-3</v>
      </c>
      <c r="T238" s="47"/>
      <c r="U238" s="12"/>
      <c r="V238" s="12"/>
    </row>
    <row r="239" spans="1:245">
      <c r="A239" s="133" t="s">
        <v>864</v>
      </c>
      <c r="B239" s="132" t="s">
        <v>18</v>
      </c>
      <c r="C239" s="26" t="s">
        <v>697</v>
      </c>
      <c r="D239" s="621">
        <f>VLOOKUP(B239,'[1]ICR Data'!$A:$E,5,FALSE)</f>
        <v>5.0000000000000001E-3</v>
      </c>
      <c r="E239" s="111">
        <v>0</v>
      </c>
      <c r="F239" s="111">
        <v>0.03</v>
      </c>
      <c r="G239" s="111">
        <v>0</v>
      </c>
      <c r="H239" s="111">
        <v>0</v>
      </c>
      <c r="I239" s="111">
        <v>0</v>
      </c>
      <c r="J239" s="111">
        <v>0</v>
      </c>
      <c r="K239" s="111">
        <v>0</v>
      </c>
      <c r="L239" s="111">
        <v>0</v>
      </c>
      <c r="M239" s="111">
        <v>0.97</v>
      </c>
      <c r="N239" s="111">
        <v>1</v>
      </c>
      <c r="O239" s="111">
        <v>0</v>
      </c>
      <c r="P239" s="111">
        <v>0</v>
      </c>
      <c r="Q239" s="111">
        <v>0</v>
      </c>
      <c r="R239" s="111">
        <v>0</v>
      </c>
      <c r="S239" s="621">
        <f>VLOOKUP(B239,'[1]BuySell Data'!$A:$E,5,FALSE)</f>
        <v>3.4000000000000002E-3</v>
      </c>
      <c r="T239" s="47" t="s">
        <v>947</v>
      </c>
      <c r="U239" s="12"/>
      <c r="V239" s="12"/>
    </row>
    <row r="240" spans="1:245">
      <c r="A240" s="133" t="s">
        <v>891</v>
      </c>
      <c r="B240" s="132" t="s">
        <v>890</v>
      </c>
      <c r="C240" s="26" t="s">
        <v>697</v>
      </c>
      <c r="D240" s="621">
        <f>VLOOKUP(B240,'[1]ICR Data'!$A:$E,5,FALSE)</f>
        <v>7.4999999999999997E-3</v>
      </c>
      <c r="E240" s="111">
        <v>0</v>
      </c>
      <c r="F240" s="111">
        <v>0</v>
      </c>
      <c r="G240" s="111">
        <v>0</v>
      </c>
      <c r="H240" s="111">
        <v>0</v>
      </c>
      <c r="I240" s="111">
        <v>0</v>
      </c>
      <c r="J240" s="111">
        <v>0</v>
      </c>
      <c r="K240" s="111">
        <v>0</v>
      </c>
      <c r="L240" s="111">
        <v>0</v>
      </c>
      <c r="M240" s="111">
        <v>0</v>
      </c>
      <c r="N240" s="111">
        <v>1</v>
      </c>
      <c r="O240" s="111">
        <v>0</v>
      </c>
      <c r="P240" s="111">
        <v>0</v>
      </c>
      <c r="Q240" s="111">
        <v>0</v>
      </c>
      <c r="R240" s="111">
        <v>0</v>
      </c>
      <c r="S240" s="621">
        <f>VLOOKUP(B240,'[1]BuySell Data'!$A:$E,5,FALSE)</f>
        <v>0</v>
      </c>
      <c r="T240" s="47" t="s">
        <v>998</v>
      </c>
      <c r="U240" s="12"/>
      <c r="V240" s="12"/>
    </row>
    <row r="241" spans="1:22">
      <c r="A241" s="131" t="s">
        <v>871</v>
      </c>
      <c r="B241" s="142" t="s">
        <v>87</v>
      </c>
      <c r="C241" s="26" t="s">
        <v>697</v>
      </c>
      <c r="D241" s="621">
        <f>VLOOKUP(B241,'[1]ICR Data'!$A:$E,5,FALSE)</f>
        <v>1.2500000000000001E-2</v>
      </c>
      <c r="E241" s="111">
        <v>0</v>
      </c>
      <c r="F241" s="111">
        <v>0.1</v>
      </c>
      <c r="G241" s="111">
        <v>0</v>
      </c>
      <c r="H241" s="111">
        <v>0</v>
      </c>
      <c r="I241" s="111">
        <v>0</v>
      </c>
      <c r="J241" s="111">
        <v>0</v>
      </c>
      <c r="K241" s="111">
        <v>0</v>
      </c>
      <c r="L241" s="111">
        <v>0</v>
      </c>
      <c r="M241" s="111">
        <v>0.9</v>
      </c>
      <c r="N241" s="111">
        <v>1</v>
      </c>
      <c r="O241" s="111">
        <v>0</v>
      </c>
      <c r="P241" s="111">
        <v>0</v>
      </c>
      <c r="Q241" s="111">
        <v>0</v>
      </c>
      <c r="R241" s="111">
        <v>0</v>
      </c>
      <c r="S241" s="621">
        <f>VLOOKUP(B241,'[1]BuySell Data'!$A:$E,5,FALSE)</f>
        <v>4.0000000000000001E-3</v>
      </c>
      <c r="T241" s="47" t="s">
        <v>999</v>
      </c>
      <c r="U241" s="12"/>
      <c r="V241" s="12"/>
    </row>
    <row r="242" spans="1:22">
      <c r="A242" s="476" t="s">
        <v>1263</v>
      </c>
      <c r="B242" s="647" t="s">
        <v>1262</v>
      </c>
      <c r="C242" s="26" t="s">
        <v>697</v>
      </c>
      <c r="D242" s="621">
        <f>VLOOKUP(B242,'[1]ICR Data'!$A:$E,5,FALSE)</f>
        <v>9.8999999999999991E-3</v>
      </c>
      <c r="E242" s="111">
        <v>0</v>
      </c>
      <c r="F242" s="111">
        <v>0.1</v>
      </c>
      <c r="G242" s="111">
        <v>0</v>
      </c>
      <c r="H242" s="111">
        <v>0</v>
      </c>
      <c r="I242" s="111">
        <v>0</v>
      </c>
      <c r="J242" s="111">
        <v>0</v>
      </c>
      <c r="K242" s="111">
        <v>0</v>
      </c>
      <c r="L242" s="111">
        <v>0</v>
      </c>
      <c r="M242" s="111">
        <v>0.9</v>
      </c>
      <c r="N242" s="111">
        <v>1</v>
      </c>
      <c r="O242" s="111">
        <v>0</v>
      </c>
      <c r="P242" s="111">
        <v>0</v>
      </c>
      <c r="Q242" s="111">
        <v>0</v>
      </c>
      <c r="R242" s="111">
        <v>0</v>
      </c>
      <c r="S242" s="621">
        <f>VLOOKUP(B242,'[1]BuySell Data'!$A:$E,5,FALSE)</f>
        <v>4.0000000000000001E-3</v>
      </c>
      <c r="T242" s="47" t="s">
        <v>977</v>
      </c>
      <c r="U242" s="12"/>
      <c r="V242" s="12"/>
    </row>
    <row r="243" spans="1:22">
      <c r="A243" s="425" t="s">
        <v>1329</v>
      </c>
      <c r="B243" s="673" t="s">
        <v>1328</v>
      </c>
      <c r="C243" s="26" t="s">
        <v>697</v>
      </c>
      <c r="D243" s="621">
        <f>VLOOKUP(B243,'[1]ICR Data'!$A:$E,5,FALSE)</f>
        <v>1.7500000000000002E-2</v>
      </c>
      <c r="E243" s="111">
        <v>0</v>
      </c>
      <c r="F243" s="111">
        <v>0.1</v>
      </c>
      <c r="G243" s="111">
        <v>0</v>
      </c>
      <c r="H243" s="111">
        <v>0</v>
      </c>
      <c r="I243" s="111">
        <v>0</v>
      </c>
      <c r="J243" s="111">
        <v>0</v>
      </c>
      <c r="K243" s="111">
        <v>0</v>
      </c>
      <c r="L243" s="111">
        <v>0</v>
      </c>
      <c r="M243" s="111">
        <v>0.9</v>
      </c>
      <c r="N243" s="111">
        <v>1</v>
      </c>
      <c r="O243" s="111">
        <v>0</v>
      </c>
      <c r="P243" s="111">
        <v>0</v>
      </c>
      <c r="Q243" s="111">
        <v>0</v>
      </c>
      <c r="R243" s="111">
        <v>0</v>
      </c>
      <c r="S243" s="621">
        <f>VLOOKUP(B243,'[1]BuySell Data'!$A:$E,5,FALSE)</f>
        <v>3.2000000000000002E-3</v>
      </c>
      <c r="T243" s="47"/>
      <c r="U243" s="12"/>
      <c r="V243" s="12"/>
    </row>
    <row r="244" spans="1:22">
      <c r="A244" s="238" t="s">
        <v>1220</v>
      </c>
      <c r="B244" s="142" t="s">
        <v>1219</v>
      </c>
      <c r="C244" s="26" t="s">
        <v>697</v>
      </c>
      <c r="D244" s="621">
        <f>VLOOKUP(B244,'[1]ICR Data'!$A:$E,5,FALSE)</f>
        <v>9.0000000000000011E-3</v>
      </c>
      <c r="E244" s="111">
        <v>0</v>
      </c>
      <c r="F244" s="111">
        <v>0.1</v>
      </c>
      <c r="G244" s="111">
        <v>0</v>
      </c>
      <c r="H244" s="111">
        <v>0</v>
      </c>
      <c r="I244" s="111">
        <v>0</v>
      </c>
      <c r="J244" s="111">
        <v>0</v>
      </c>
      <c r="K244" s="111">
        <v>0.9</v>
      </c>
      <c r="L244" s="111">
        <v>1</v>
      </c>
      <c r="M244" s="111">
        <v>0</v>
      </c>
      <c r="N244" s="111">
        <v>0</v>
      </c>
      <c r="O244" s="111">
        <v>0</v>
      </c>
      <c r="P244" s="111">
        <v>0</v>
      </c>
      <c r="Q244" s="111">
        <v>0</v>
      </c>
      <c r="R244" s="111">
        <v>0</v>
      </c>
      <c r="S244" s="621">
        <f>VLOOKUP(B244,'[1]BuySell Data'!$A:$E,5,FALSE)</f>
        <v>3.0000000000000001E-3</v>
      </c>
      <c r="T244" s="47" t="s">
        <v>1228</v>
      </c>
      <c r="U244" s="12"/>
      <c r="V244" s="12"/>
    </row>
    <row r="245" spans="1:22">
      <c r="A245" s="238" t="s">
        <v>1350</v>
      </c>
      <c r="B245" s="142" t="s">
        <v>1349</v>
      </c>
      <c r="C245" s="26" t="s">
        <v>697</v>
      </c>
      <c r="D245" s="621">
        <f>VLOOKUP(B245,'[1]ICR Data'!$A:$E,5,FALSE)</f>
        <v>7.4999999999999997E-3</v>
      </c>
      <c r="E245" s="111">
        <v>0</v>
      </c>
      <c r="F245" s="111">
        <v>0.1</v>
      </c>
      <c r="G245" s="111">
        <v>0</v>
      </c>
      <c r="H245" s="111">
        <v>0</v>
      </c>
      <c r="I245" s="111">
        <v>0</v>
      </c>
      <c r="J245" s="111">
        <v>0</v>
      </c>
      <c r="K245" s="111">
        <v>0</v>
      </c>
      <c r="L245" s="111">
        <v>0</v>
      </c>
      <c r="M245" s="111">
        <v>0.9</v>
      </c>
      <c r="N245" s="111">
        <v>1</v>
      </c>
      <c r="O245" s="111">
        <v>0</v>
      </c>
      <c r="P245" s="111">
        <v>0</v>
      </c>
      <c r="Q245" s="111">
        <v>0</v>
      </c>
      <c r="R245" s="111">
        <v>0</v>
      </c>
      <c r="S245" s="621">
        <f>VLOOKUP(B245,'[1]BuySell Data'!$A:$E,5,FALSE)</f>
        <v>2E-3</v>
      </c>
      <c r="T245" s="47"/>
      <c r="U245" s="12"/>
      <c r="V245" s="12"/>
    </row>
    <row r="246" spans="1:22">
      <c r="A246" s="238" t="s">
        <v>1225</v>
      </c>
      <c r="B246" s="132" t="s">
        <v>1213</v>
      </c>
      <c r="C246" s="26" t="s">
        <v>697</v>
      </c>
      <c r="D246" s="621">
        <f>VLOOKUP(B246,'[1]ICR Data'!$A:$E,5,FALSE)</f>
        <v>2.18E-2</v>
      </c>
      <c r="E246" s="111">
        <v>0</v>
      </c>
      <c r="F246" s="111">
        <v>0.2</v>
      </c>
      <c r="G246" s="111">
        <v>0</v>
      </c>
      <c r="H246" s="111">
        <v>0</v>
      </c>
      <c r="I246" s="111">
        <v>0</v>
      </c>
      <c r="J246" s="111">
        <v>0</v>
      </c>
      <c r="K246" s="111">
        <v>0</v>
      </c>
      <c r="L246" s="111">
        <v>0</v>
      </c>
      <c r="M246" s="111">
        <v>0.8</v>
      </c>
      <c r="N246" s="111">
        <v>1</v>
      </c>
      <c r="O246" s="111">
        <v>0</v>
      </c>
      <c r="P246" s="111">
        <v>0</v>
      </c>
      <c r="Q246" s="111">
        <v>0</v>
      </c>
      <c r="R246" s="111">
        <v>0</v>
      </c>
      <c r="S246" s="621">
        <f>VLOOKUP(B246,'[1]BuySell Data'!$A:$E,5,FALSE)</f>
        <v>6.0000000000000001E-3</v>
      </c>
      <c r="T246" s="47" t="s">
        <v>1229</v>
      </c>
      <c r="U246" s="12"/>
      <c r="V246" s="12"/>
    </row>
    <row r="247" spans="1:22">
      <c r="A247" s="133" t="s">
        <v>863</v>
      </c>
      <c r="B247" s="132" t="s">
        <v>862</v>
      </c>
      <c r="C247" s="26" t="s">
        <v>697</v>
      </c>
      <c r="D247" s="621">
        <f>VLOOKUP(B247,'[1]ICR Data'!$A:$E,5,FALSE)</f>
        <v>1.26E-2</v>
      </c>
      <c r="E247" s="111">
        <v>0</v>
      </c>
      <c r="F247" s="111">
        <v>0.1</v>
      </c>
      <c r="G247" s="111">
        <v>0</v>
      </c>
      <c r="H247" s="111">
        <v>0</v>
      </c>
      <c r="I247" s="111">
        <v>0</v>
      </c>
      <c r="J247" s="111">
        <v>0</v>
      </c>
      <c r="K247" s="111">
        <v>0</v>
      </c>
      <c r="L247" s="111">
        <v>0</v>
      </c>
      <c r="M247" s="111">
        <v>0.9</v>
      </c>
      <c r="N247" s="111">
        <v>1</v>
      </c>
      <c r="O247" s="111">
        <v>0</v>
      </c>
      <c r="P247" s="111">
        <v>0</v>
      </c>
      <c r="Q247" s="111">
        <v>0</v>
      </c>
      <c r="R247" s="111">
        <v>0</v>
      </c>
      <c r="S247" s="621">
        <f>VLOOKUP(B247,'[1]BuySell Data'!$A:$E,5,FALSE)</f>
        <v>2.8000000000000004E-3</v>
      </c>
      <c r="T247" s="47" t="s">
        <v>1000</v>
      </c>
      <c r="U247" s="12"/>
      <c r="V247" s="12"/>
    </row>
    <row r="248" spans="1:22">
      <c r="A248" s="648" t="s">
        <v>1264</v>
      </c>
      <c r="B248" s="647" t="s">
        <v>1261</v>
      </c>
      <c r="C248" s="41" t="s">
        <v>697</v>
      </c>
      <c r="D248" s="621">
        <f>VLOOKUP(B248,'[1]ICR Data'!$A:$E,5,FALSE)</f>
        <v>8.5000000000000006E-3</v>
      </c>
      <c r="E248" s="111">
        <v>0</v>
      </c>
      <c r="F248" s="111">
        <v>0.1</v>
      </c>
      <c r="G248" s="111">
        <v>0</v>
      </c>
      <c r="H248" s="111">
        <v>0</v>
      </c>
      <c r="I248" s="111">
        <v>0</v>
      </c>
      <c r="J248" s="111">
        <v>0</v>
      </c>
      <c r="K248" s="111">
        <v>0</v>
      </c>
      <c r="L248" s="111">
        <v>0</v>
      </c>
      <c r="M248" s="111">
        <v>0.9</v>
      </c>
      <c r="N248" s="111">
        <v>1</v>
      </c>
      <c r="O248" s="111">
        <v>0</v>
      </c>
      <c r="P248" s="111">
        <v>0</v>
      </c>
      <c r="Q248" s="111">
        <v>0</v>
      </c>
      <c r="R248" s="111">
        <v>0</v>
      </c>
      <c r="S248" s="621">
        <f>VLOOKUP(B248,'[1]BuySell Data'!$A:$E,5,FALSE)</f>
        <v>2.5000000000000001E-3</v>
      </c>
      <c r="T248" s="47" t="s">
        <v>1271</v>
      </c>
      <c r="U248" s="12"/>
      <c r="V248" s="12"/>
    </row>
    <row r="249" spans="1:22">
      <c r="A249" s="385" t="s">
        <v>1204</v>
      </c>
      <c r="B249" s="386" t="s">
        <v>1186</v>
      </c>
      <c r="C249" s="41" t="s">
        <v>697</v>
      </c>
      <c r="D249" s="621">
        <f>VLOOKUP(B249,'[1]ICR Data'!$A:$E,5,FALSE)</f>
        <v>1.26E-2</v>
      </c>
      <c r="E249" s="111">
        <v>0</v>
      </c>
      <c r="F249" s="111">
        <v>0.05</v>
      </c>
      <c r="G249" s="111">
        <v>0</v>
      </c>
      <c r="H249" s="111">
        <v>0</v>
      </c>
      <c r="I249" s="111">
        <v>0</v>
      </c>
      <c r="J249" s="111">
        <v>0</v>
      </c>
      <c r="K249" s="111">
        <v>0</v>
      </c>
      <c r="L249" s="111">
        <v>0</v>
      </c>
      <c r="M249" s="111">
        <v>0.95</v>
      </c>
      <c r="N249" s="111">
        <v>1</v>
      </c>
      <c r="O249" s="111">
        <v>0</v>
      </c>
      <c r="P249" s="111">
        <v>0</v>
      </c>
      <c r="Q249" s="111">
        <v>0</v>
      </c>
      <c r="R249" s="111">
        <v>0</v>
      </c>
      <c r="S249" s="621">
        <f>VLOOKUP(B249,'[1]BuySell Data'!$A:$E,5,FALSE)</f>
        <v>2E-3</v>
      </c>
      <c r="T249" s="47" t="s">
        <v>1231</v>
      </c>
      <c r="U249" s="12"/>
      <c r="V249" s="12"/>
    </row>
    <row r="250" spans="1:22">
      <c r="A250" s="385" t="s">
        <v>1321</v>
      </c>
      <c r="B250" s="420" t="s">
        <v>1295</v>
      </c>
      <c r="C250" s="142" t="s">
        <v>697</v>
      </c>
      <c r="D250" s="625">
        <f>VLOOKUP(B250,'[1]ICR Data'!$A:$E,5,FALSE)</f>
        <v>2.7300000000000001E-2</v>
      </c>
      <c r="E250" s="669">
        <v>0.01</v>
      </c>
      <c r="F250" s="669">
        <v>0.5</v>
      </c>
      <c r="G250" s="669">
        <v>0</v>
      </c>
      <c r="H250" s="669">
        <v>0</v>
      </c>
      <c r="I250" s="669">
        <v>0</v>
      </c>
      <c r="J250" s="669">
        <v>0</v>
      </c>
      <c r="K250" s="669">
        <v>0</v>
      </c>
      <c r="L250" s="669">
        <v>0</v>
      </c>
      <c r="M250" s="669">
        <v>0.8</v>
      </c>
      <c r="N250" s="669">
        <v>1</v>
      </c>
      <c r="O250" s="669">
        <v>0</v>
      </c>
      <c r="P250" s="669">
        <v>0</v>
      </c>
      <c r="Q250" s="669">
        <v>0</v>
      </c>
      <c r="R250" s="669">
        <v>0</v>
      </c>
      <c r="S250" s="621">
        <f>VLOOKUP(B250,'[1]BuySell Data'!$A:$E,5,FALSE)</f>
        <v>5.0000000000000001E-3</v>
      </c>
      <c r="T250" s="47" t="s">
        <v>1322</v>
      </c>
      <c r="U250" s="12"/>
      <c r="V250" s="12"/>
    </row>
    <row r="251" spans="1:22">
      <c r="A251" s="239" t="s">
        <v>92</v>
      </c>
      <c r="B251" s="132" t="s">
        <v>93</v>
      </c>
      <c r="C251" s="26" t="s">
        <v>697</v>
      </c>
      <c r="D251" s="621">
        <f>VLOOKUP(B251,'[1]ICR Data'!$A:$E,5,FALSE)</f>
        <v>1.4000000000000002E-2</v>
      </c>
      <c r="E251" s="111">
        <v>0</v>
      </c>
      <c r="F251" s="111">
        <v>0.5</v>
      </c>
      <c r="G251" s="111">
        <v>0</v>
      </c>
      <c r="H251" s="111">
        <v>0</v>
      </c>
      <c r="I251" s="111">
        <v>0</v>
      </c>
      <c r="J251" s="111">
        <v>0</v>
      </c>
      <c r="K251" s="111">
        <v>0</v>
      </c>
      <c r="L251" s="111">
        <v>0</v>
      </c>
      <c r="M251" s="111">
        <v>0.9</v>
      </c>
      <c r="N251" s="111">
        <v>1</v>
      </c>
      <c r="O251" s="111">
        <v>0</v>
      </c>
      <c r="P251" s="111">
        <v>0</v>
      </c>
      <c r="Q251" s="111">
        <v>0</v>
      </c>
      <c r="R251" s="111">
        <v>0</v>
      </c>
      <c r="S251" s="621">
        <f>VLOOKUP(B251,'[1]BuySell Data'!$A:$E,5,FALSE)</f>
        <v>1.4000000000000002E-3</v>
      </c>
      <c r="T251" s="47" t="s">
        <v>1001</v>
      </c>
      <c r="U251" s="12"/>
      <c r="V251" s="12"/>
    </row>
    <row r="252" spans="1:22">
      <c r="A252" s="133" t="s">
        <v>168</v>
      </c>
      <c r="B252" s="132" t="s">
        <v>80</v>
      </c>
      <c r="C252" s="26" t="s">
        <v>697</v>
      </c>
      <c r="D252" s="621">
        <f>VLOOKUP(B252,'[1]ICR Data'!$A:$E,5,FALSE)</f>
        <v>7.7000000000000002E-3</v>
      </c>
      <c r="E252" s="111">
        <v>0</v>
      </c>
      <c r="F252" s="111">
        <v>0.2</v>
      </c>
      <c r="G252" s="111">
        <v>0</v>
      </c>
      <c r="H252" s="111">
        <v>0</v>
      </c>
      <c r="I252" s="111">
        <v>0</v>
      </c>
      <c r="J252" s="111">
        <v>0</v>
      </c>
      <c r="K252" s="111">
        <v>0</v>
      </c>
      <c r="L252" s="111">
        <v>0</v>
      </c>
      <c r="M252" s="111">
        <v>0.8</v>
      </c>
      <c r="N252" s="111">
        <v>1</v>
      </c>
      <c r="O252" s="111">
        <v>0</v>
      </c>
      <c r="P252" s="111">
        <v>0</v>
      </c>
      <c r="Q252" s="111">
        <v>0</v>
      </c>
      <c r="R252" s="111">
        <v>0</v>
      </c>
      <c r="S252" s="621">
        <f>VLOOKUP(B252,'[1]BuySell Data'!$A:$E,5,FALSE)</f>
        <v>3.0000000000000001E-3</v>
      </c>
      <c r="T252" s="47" t="s">
        <v>1002</v>
      </c>
      <c r="U252" s="12"/>
      <c r="V252" s="12"/>
    </row>
    <row r="253" spans="1:22">
      <c r="A253" s="238" t="s">
        <v>1105</v>
      </c>
      <c r="B253" s="363" t="s">
        <v>1102</v>
      </c>
      <c r="C253" s="26" t="s">
        <v>697</v>
      </c>
      <c r="D253" s="621">
        <f>VLOOKUP(B253,'[1]ICR Data'!$A:$E,5,FALSE)</f>
        <v>1.1000000000000001E-2</v>
      </c>
      <c r="E253" s="111">
        <v>0</v>
      </c>
      <c r="F253" s="111">
        <v>0.1</v>
      </c>
      <c r="G253" s="111">
        <v>0</v>
      </c>
      <c r="H253" s="111">
        <v>0</v>
      </c>
      <c r="I253" s="111">
        <v>0</v>
      </c>
      <c r="J253" s="111">
        <v>0</v>
      </c>
      <c r="K253" s="111">
        <v>0</v>
      </c>
      <c r="L253" s="111">
        <v>0.1</v>
      </c>
      <c r="M253" s="111">
        <v>0.8</v>
      </c>
      <c r="N253" s="111">
        <v>1</v>
      </c>
      <c r="O253" s="111">
        <v>0</v>
      </c>
      <c r="P253" s="111">
        <v>0</v>
      </c>
      <c r="Q253" s="111">
        <v>0</v>
      </c>
      <c r="R253" s="111">
        <v>0</v>
      </c>
      <c r="S253" s="621">
        <f>VLOOKUP(B253,'[1]BuySell Data'!$A:$E,5,FALSE)</f>
        <v>5.0000000000000001E-3</v>
      </c>
      <c r="T253" s="47" t="s">
        <v>1232</v>
      </c>
      <c r="U253" s="12"/>
      <c r="V253" s="12"/>
    </row>
    <row r="254" spans="1:22">
      <c r="A254" s="133" t="s">
        <v>935</v>
      </c>
      <c r="B254" s="132" t="s">
        <v>934</v>
      </c>
      <c r="C254" s="26" t="s">
        <v>697</v>
      </c>
      <c r="D254" s="621">
        <f>VLOOKUP(B254,'[1]ICR Data'!$A:$E,5,FALSE)</f>
        <v>1.0700000000000001E-2</v>
      </c>
      <c r="E254" s="111">
        <v>0</v>
      </c>
      <c r="F254" s="111">
        <v>0.1</v>
      </c>
      <c r="G254" s="111">
        <v>0</v>
      </c>
      <c r="H254" s="111">
        <v>0</v>
      </c>
      <c r="I254" s="111">
        <v>0</v>
      </c>
      <c r="J254" s="111">
        <v>0</v>
      </c>
      <c r="K254" s="111">
        <v>0</v>
      </c>
      <c r="L254" s="111">
        <v>0</v>
      </c>
      <c r="M254" s="111">
        <v>0.9</v>
      </c>
      <c r="N254" s="111">
        <v>1</v>
      </c>
      <c r="O254" s="111">
        <v>0</v>
      </c>
      <c r="P254" s="111">
        <v>0</v>
      </c>
      <c r="Q254" s="111">
        <v>0</v>
      </c>
      <c r="R254" s="111">
        <v>0</v>
      </c>
      <c r="S254" s="621">
        <f>VLOOKUP(B254,'[1]BuySell Data'!$A:$E,5,FALSE)</f>
        <v>5.0000000000000001E-3</v>
      </c>
      <c r="T254" s="47" t="s">
        <v>1233</v>
      </c>
      <c r="U254" s="12"/>
      <c r="V254" s="12"/>
    </row>
    <row r="255" spans="1:22">
      <c r="A255" s="133" t="s">
        <v>1111</v>
      </c>
      <c r="B255" s="132" t="s">
        <v>140</v>
      </c>
      <c r="C255" s="26" t="s">
        <v>697</v>
      </c>
      <c r="D255" s="621">
        <f>VLOOKUP(B255,'[1]ICR Data'!$A:$E,5,FALSE)</f>
        <v>9.0000000000000011E-3</v>
      </c>
      <c r="E255" s="111">
        <v>0</v>
      </c>
      <c r="F255" s="111">
        <v>0.2</v>
      </c>
      <c r="G255" s="111">
        <v>0</v>
      </c>
      <c r="H255" s="111">
        <v>0</v>
      </c>
      <c r="I255" s="111">
        <v>0</v>
      </c>
      <c r="J255" s="111">
        <v>0</v>
      </c>
      <c r="K255" s="111">
        <v>0</v>
      </c>
      <c r="L255" s="111">
        <v>0</v>
      </c>
      <c r="M255" s="111">
        <v>0.8</v>
      </c>
      <c r="N255" s="111">
        <v>1</v>
      </c>
      <c r="O255" s="111">
        <v>0</v>
      </c>
      <c r="P255" s="111">
        <v>0</v>
      </c>
      <c r="Q255" s="111">
        <v>0</v>
      </c>
      <c r="R255" s="111">
        <v>0</v>
      </c>
      <c r="S255" s="621">
        <f>VLOOKUP(B255,'[1]BuySell Data'!$A:$E,5,FALSE)</f>
        <v>2.5000000000000001E-3</v>
      </c>
      <c r="T255" s="47" t="s">
        <v>950</v>
      </c>
      <c r="U255" s="12"/>
      <c r="V255" s="12"/>
    </row>
    <row r="256" spans="1:22">
      <c r="A256" s="133" t="s">
        <v>1106</v>
      </c>
      <c r="B256" s="363" t="s">
        <v>1103</v>
      </c>
      <c r="C256" s="26" t="s">
        <v>697</v>
      </c>
      <c r="D256" s="621">
        <f>VLOOKUP(B256,'[1]ICR Data'!$A:$E,5,FALSE)</f>
        <v>1.3500000000000002E-2</v>
      </c>
      <c r="E256" s="111">
        <v>0</v>
      </c>
      <c r="F256" s="111">
        <v>0.05</v>
      </c>
      <c r="G256" s="111">
        <v>0</v>
      </c>
      <c r="H256" s="111">
        <v>0</v>
      </c>
      <c r="I256" s="111">
        <v>0</v>
      </c>
      <c r="J256" s="111">
        <v>0</v>
      </c>
      <c r="K256" s="111">
        <v>0</v>
      </c>
      <c r="L256" s="111">
        <v>0.02</v>
      </c>
      <c r="M256" s="111">
        <v>0</v>
      </c>
      <c r="N256" s="111">
        <v>1</v>
      </c>
      <c r="O256" s="111">
        <v>0</v>
      </c>
      <c r="P256" s="111">
        <v>0</v>
      </c>
      <c r="Q256" s="111">
        <v>0</v>
      </c>
      <c r="R256" s="111">
        <v>0</v>
      </c>
      <c r="S256" s="621">
        <f>VLOOKUP(B256,'[1]BuySell Data'!$A:$E,5,FALSE)</f>
        <v>5.0000000000000001E-3</v>
      </c>
      <c r="T256" s="47"/>
      <c r="U256" s="12"/>
      <c r="V256" s="12"/>
    </row>
    <row r="257" spans="1:22">
      <c r="A257" s="133" t="s">
        <v>1401</v>
      </c>
      <c r="B257" s="363" t="s">
        <v>1378</v>
      </c>
      <c r="C257" s="26" t="s">
        <v>697</v>
      </c>
      <c r="D257" s="621">
        <f>VLOOKUP(B257,'[1]ICR Data'!$A:$E,5,FALSE)</f>
        <v>9.8999999999999991E-3</v>
      </c>
      <c r="E257" s="111" t="e">
        <v>#N/A</v>
      </c>
      <c r="F257" s="111">
        <v>1</v>
      </c>
      <c r="G257" s="111">
        <v>0</v>
      </c>
      <c r="H257" s="111">
        <v>0.3</v>
      </c>
      <c r="I257" s="111">
        <v>0</v>
      </c>
      <c r="J257" s="111">
        <v>1</v>
      </c>
      <c r="K257" s="111">
        <v>0</v>
      </c>
      <c r="L257" s="111">
        <v>0</v>
      </c>
      <c r="M257" s="111">
        <v>0</v>
      </c>
      <c r="N257" s="111">
        <v>0</v>
      </c>
      <c r="O257" s="111">
        <v>0</v>
      </c>
      <c r="P257" s="111">
        <v>0</v>
      </c>
      <c r="Q257" s="111">
        <v>0</v>
      </c>
      <c r="R257" s="111">
        <v>0</v>
      </c>
      <c r="S257" s="621">
        <f>VLOOKUP(B257,'[1]BuySell Data'!$A:$E,5,FALSE)</f>
        <v>2.5000000000000001E-3</v>
      </c>
      <c r="T257" s="47"/>
      <c r="U257" s="12"/>
      <c r="V257" s="12"/>
    </row>
    <row r="258" spans="1:22">
      <c r="A258" s="133" t="s">
        <v>1301</v>
      </c>
      <c r="B258" s="363" t="s">
        <v>1075</v>
      </c>
      <c r="C258" s="132" t="s">
        <v>697</v>
      </c>
      <c r="D258" s="625">
        <f>VLOOKUP(B258,'[1]ICR Data'!$A:$E,5,FALSE)</f>
        <v>9.8999999999999991E-3</v>
      </c>
      <c r="E258" s="669">
        <v>0</v>
      </c>
      <c r="F258" s="669">
        <v>0.25</v>
      </c>
      <c r="G258" s="669">
        <v>0</v>
      </c>
      <c r="H258" s="669">
        <v>0</v>
      </c>
      <c r="I258" s="669">
        <v>0</v>
      </c>
      <c r="J258" s="669">
        <v>0</v>
      </c>
      <c r="K258" s="669">
        <v>0</v>
      </c>
      <c r="L258" s="669">
        <v>0</v>
      </c>
      <c r="M258" s="669">
        <v>0.75</v>
      </c>
      <c r="N258" s="669">
        <v>1</v>
      </c>
      <c r="O258" s="669">
        <v>0</v>
      </c>
      <c r="P258" s="669">
        <v>0</v>
      </c>
      <c r="Q258" s="669">
        <v>0</v>
      </c>
      <c r="R258" s="669">
        <v>0</v>
      </c>
      <c r="S258" s="621">
        <f>VLOOKUP(B258,'[1]BuySell Data'!$A:$E,5,FALSE)</f>
        <v>2.5000000000000001E-3</v>
      </c>
      <c r="T258" s="47"/>
      <c r="U258" s="12"/>
      <c r="V258" s="12"/>
    </row>
    <row r="259" spans="1:22">
      <c r="A259" s="240" t="s">
        <v>151</v>
      </c>
      <c r="B259" s="302" t="s">
        <v>152</v>
      </c>
      <c r="C259" s="26" t="s">
        <v>697</v>
      </c>
      <c r="D259" s="621">
        <f>VLOOKUP(B259,'[1]ICR Data'!$A:$E,5,FALSE)</f>
        <v>1.5300000000000001E-2</v>
      </c>
      <c r="E259" s="111">
        <v>0</v>
      </c>
      <c r="F259" s="111">
        <v>1</v>
      </c>
      <c r="G259" s="111">
        <v>0</v>
      </c>
      <c r="H259" s="111">
        <v>0</v>
      </c>
      <c r="I259" s="111">
        <v>0</v>
      </c>
      <c r="J259" s="111">
        <v>0</v>
      </c>
      <c r="K259" s="111">
        <v>0</v>
      </c>
      <c r="L259" s="111">
        <v>0</v>
      </c>
      <c r="M259" s="111">
        <v>0</v>
      </c>
      <c r="N259" s="111">
        <v>1</v>
      </c>
      <c r="O259" s="111">
        <v>0</v>
      </c>
      <c r="P259" s="111">
        <v>0</v>
      </c>
      <c r="Q259" s="111">
        <v>0</v>
      </c>
      <c r="R259" s="111">
        <v>0</v>
      </c>
      <c r="S259" s="621">
        <f>VLOOKUP(B259,'[1]BuySell Data'!$A:$E,5,FALSE)</f>
        <v>4.0000000000000001E-3</v>
      </c>
      <c r="T259" s="47" t="s">
        <v>1003</v>
      </c>
      <c r="U259" s="12"/>
      <c r="V259" s="12"/>
    </row>
    <row r="260" spans="1:22">
      <c r="A260" s="133" t="s">
        <v>11</v>
      </c>
      <c r="B260" s="302" t="s">
        <v>12</v>
      </c>
      <c r="C260" s="26" t="s">
        <v>697</v>
      </c>
      <c r="D260" s="621">
        <f>VLOOKUP(B260,'[1]ICR Data'!$A:$E,5,FALSE)</f>
        <v>1.38E-2</v>
      </c>
      <c r="E260" s="111">
        <v>0</v>
      </c>
      <c r="F260" s="111">
        <v>1</v>
      </c>
      <c r="G260" s="111">
        <v>0</v>
      </c>
      <c r="H260" s="111">
        <v>0</v>
      </c>
      <c r="I260" s="111">
        <v>0</v>
      </c>
      <c r="J260" s="111">
        <v>0</v>
      </c>
      <c r="K260" s="111">
        <v>0</v>
      </c>
      <c r="L260" s="111">
        <v>0</v>
      </c>
      <c r="M260" s="111">
        <v>0</v>
      </c>
      <c r="N260" s="111">
        <v>1</v>
      </c>
      <c r="O260" s="111">
        <v>0</v>
      </c>
      <c r="P260" s="111">
        <v>0</v>
      </c>
      <c r="Q260" s="111">
        <v>0</v>
      </c>
      <c r="R260" s="111">
        <v>0</v>
      </c>
      <c r="S260" s="621">
        <f>VLOOKUP(B260,'[1]BuySell Data'!$A:$E,5,FALSE)</f>
        <v>3.0000000000000005E-3</v>
      </c>
      <c r="T260" s="47" t="s">
        <v>1003</v>
      </c>
      <c r="U260" s="12"/>
      <c r="V260" s="12"/>
    </row>
    <row r="261" spans="1:22">
      <c r="A261" s="133" t="s">
        <v>937</v>
      </c>
      <c r="B261" s="302" t="s">
        <v>936</v>
      </c>
      <c r="C261" s="26" t="s">
        <v>697</v>
      </c>
      <c r="D261" s="621">
        <f>VLOOKUP(B261,'[1]ICR Data'!$A:$E,5,FALSE)</f>
        <v>8.5000000000000006E-3</v>
      </c>
      <c r="E261" s="111">
        <v>0</v>
      </c>
      <c r="F261" s="111">
        <v>0.05</v>
      </c>
      <c r="G261" s="111">
        <v>0</v>
      </c>
      <c r="H261" s="111">
        <v>0</v>
      </c>
      <c r="I261" s="111">
        <v>0</v>
      </c>
      <c r="J261" s="111">
        <v>0</v>
      </c>
      <c r="K261" s="111">
        <v>0</v>
      </c>
      <c r="L261" s="111">
        <v>0</v>
      </c>
      <c r="M261" s="111">
        <v>0.95</v>
      </c>
      <c r="N261" s="111">
        <v>1</v>
      </c>
      <c r="O261" s="111">
        <v>0</v>
      </c>
      <c r="P261" s="111">
        <v>0</v>
      </c>
      <c r="Q261" s="111">
        <v>0</v>
      </c>
      <c r="R261" s="111">
        <v>0</v>
      </c>
      <c r="S261" s="621">
        <f>VLOOKUP(B261,'[1]BuySell Data'!$A:$E,5,FALSE)</f>
        <v>1.5E-3</v>
      </c>
      <c r="T261" s="47" t="e">
        <v>#N/A</v>
      </c>
      <c r="U261" s="12"/>
      <c r="V261" s="12"/>
    </row>
    <row r="262" spans="1:22">
      <c r="A262" s="150" t="s">
        <v>142</v>
      </c>
      <c r="B262" s="132" t="s">
        <v>59</v>
      </c>
      <c r="C262" s="26" t="s">
        <v>697</v>
      </c>
      <c r="D262" s="621">
        <f>VLOOKUP(B262,'[1]ICR Data'!$A:$E,5,FALSE)</f>
        <v>8.5000000000000006E-3</v>
      </c>
      <c r="E262" s="111">
        <v>0</v>
      </c>
      <c r="F262" s="111">
        <v>0.1</v>
      </c>
      <c r="G262" s="111">
        <v>0</v>
      </c>
      <c r="H262" s="111">
        <v>0</v>
      </c>
      <c r="I262" s="111">
        <v>0</v>
      </c>
      <c r="J262" s="111">
        <v>0</v>
      </c>
      <c r="K262" s="111">
        <v>0</v>
      </c>
      <c r="L262" s="111">
        <v>0</v>
      </c>
      <c r="M262" s="111">
        <v>0.9</v>
      </c>
      <c r="N262" s="111">
        <v>1</v>
      </c>
      <c r="O262" s="111">
        <v>0</v>
      </c>
      <c r="P262" s="111">
        <v>0</v>
      </c>
      <c r="Q262" s="111">
        <v>0</v>
      </c>
      <c r="R262" s="111">
        <v>0</v>
      </c>
      <c r="S262" s="621">
        <f>VLOOKUP(B262,'[1]BuySell Data'!$A:$E,5,FALSE)</f>
        <v>2E-3</v>
      </c>
      <c r="T262" s="47" t="s">
        <v>963</v>
      </c>
      <c r="U262" s="12"/>
      <c r="V262" s="12"/>
    </row>
    <row r="263" spans="1:22">
      <c r="A263" s="333" t="s">
        <v>2</v>
      </c>
      <c r="B263" s="132" t="s">
        <v>3</v>
      </c>
      <c r="C263" s="26" t="s">
        <v>697</v>
      </c>
      <c r="D263" s="621">
        <f>VLOOKUP(B263,'[1]ICR Data'!$A:$E,5,FALSE)</f>
        <v>1.8E-3</v>
      </c>
      <c r="E263" s="111">
        <v>0</v>
      </c>
      <c r="F263" s="111">
        <v>0</v>
      </c>
      <c r="G263" s="111">
        <v>0</v>
      </c>
      <c r="H263" s="111">
        <v>0</v>
      </c>
      <c r="I263" s="111">
        <v>0</v>
      </c>
      <c r="J263" s="111">
        <v>0</v>
      </c>
      <c r="K263" s="111">
        <v>0</v>
      </c>
      <c r="L263" s="111">
        <v>0</v>
      </c>
      <c r="M263" s="111">
        <v>1</v>
      </c>
      <c r="N263" s="111">
        <v>1</v>
      </c>
      <c r="O263" s="111">
        <v>0</v>
      </c>
      <c r="P263" s="111">
        <v>0</v>
      </c>
      <c r="Q263" s="111">
        <v>0</v>
      </c>
      <c r="R263" s="111">
        <v>0</v>
      </c>
      <c r="S263" s="621">
        <f>VLOOKUP(B263,'[1]BuySell Data'!$A:$E,5,FALSE)</f>
        <v>1.1999999999999999E-3</v>
      </c>
      <c r="T263" s="47" t="s">
        <v>954</v>
      </c>
      <c r="U263" s="12"/>
      <c r="V263" s="12"/>
    </row>
    <row r="264" spans="1:22">
      <c r="A264" s="133" t="s">
        <v>39</v>
      </c>
      <c r="B264" s="132" t="s">
        <v>40</v>
      </c>
      <c r="C264" s="26" t="s">
        <v>697</v>
      </c>
      <c r="D264" s="621">
        <f>VLOOKUP(B264,'[1]ICR Data'!$A:$E,5,FALSE)</f>
        <v>1.2800000000000001E-2</v>
      </c>
      <c r="E264" s="111">
        <v>0</v>
      </c>
      <c r="F264" s="111">
        <v>0.1</v>
      </c>
      <c r="G264" s="111">
        <v>0</v>
      </c>
      <c r="H264" s="111">
        <v>0</v>
      </c>
      <c r="I264" s="111">
        <v>0</v>
      </c>
      <c r="J264" s="111">
        <v>0</v>
      </c>
      <c r="K264" s="111">
        <v>0</v>
      </c>
      <c r="L264" s="111">
        <v>0</v>
      </c>
      <c r="M264" s="111">
        <v>0.9</v>
      </c>
      <c r="N264" s="111">
        <v>1</v>
      </c>
      <c r="O264" s="111">
        <v>0</v>
      </c>
      <c r="P264" s="111">
        <v>0</v>
      </c>
      <c r="Q264" s="111">
        <v>0</v>
      </c>
      <c r="R264" s="111">
        <v>0</v>
      </c>
      <c r="S264" s="621">
        <f>VLOOKUP(B264,'[1]BuySell Data'!$A:$E,5,FALSE)</f>
        <v>2E-3</v>
      </c>
      <c r="T264" s="47" t="s">
        <v>1004</v>
      </c>
      <c r="U264" s="12"/>
      <c r="V264" s="12"/>
    </row>
    <row r="265" spans="1:22">
      <c r="A265" s="150" t="s">
        <v>215</v>
      </c>
      <c r="B265" s="132" t="s">
        <v>214</v>
      </c>
      <c r="C265" s="26" t="s">
        <v>697</v>
      </c>
      <c r="D265" s="621">
        <f>VLOOKUP(B265,'[1]ICR Data'!$A:$E,5,FALSE)</f>
        <v>9.8999999999999991E-3</v>
      </c>
      <c r="E265" s="111">
        <v>0</v>
      </c>
      <c r="F265" s="111">
        <v>0.1</v>
      </c>
      <c r="G265" s="111">
        <v>0</v>
      </c>
      <c r="H265" s="111">
        <v>0</v>
      </c>
      <c r="I265" s="111">
        <v>0</v>
      </c>
      <c r="J265" s="111">
        <v>0</v>
      </c>
      <c r="K265" s="111">
        <v>0</v>
      </c>
      <c r="L265" s="111">
        <v>0</v>
      </c>
      <c r="M265" s="111">
        <v>0.9</v>
      </c>
      <c r="N265" s="111">
        <v>1</v>
      </c>
      <c r="O265" s="111">
        <v>0</v>
      </c>
      <c r="P265" s="111">
        <v>0</v>
      </c>
      <c r="Q265" s="111">
        <v>0</v>
      </c>
      <c r="R265" s="111">
        <v>0</v>
      </c>
      <c r="S265" s="621">
        <f>VLOOKUP(B265,'[1]BuySell Data'!$A:$E,5,FALSE)</f>
        <v>5.9999999999999995E-4</v>
      </c>
      <c r="T265" s="47" t="s">
        <v>1005</v>
      </c>
      <c r="U265" s="12"/>
      <c r="V265" s="12"/>
    </row>
    <row r="266" spans="1:22">
      <c r="A266" s="133" t="s">
        <v>38</v>
      </c>
      <c r="B266" s="132" t="s">
        <v>10</v>
      </c>
      <c r="C266" s="26" t="s">
        <v>697</v>
      </c>
      <c r="D266" s="621">
        <f>VLOOKUP(B266,'[1]ICR Data'!$A:$E,5,FALSE)</f>
        <v>9.8999999999999991E-3</v>
      </c>
      <c r="E266" s="111">
        <v>0</v>
      </c>
      <c r="F266" s="111">
        <v>0.1</v>
      </c>
      <c r="G266" s="111">
        <v>0</v>
      </c>
      <c r="H266" s="111">
        <v>0</v>
      </c>
      <c r="I266" s="111">
        <v>0</v>
      </c>
      <c r="J266" s="111">
        <v>0</v>
      </c>
      <c r="K266" s="111">
        <v>0</v>
      </c>
      <c r="L266" s="111">
        <v>0</v>
      </c>
      <c r="M266" s="111">
        <v>0.9</v>
      </c>
      <c r="N266" s="111">
        <v>1</v>
      </c>
      <c r="O266" s="111">
        <v>0</v>
      </c>
      <c r="P266" s="111">
        <v>0</v>
      </c>
      <c r="Q266" s="111">
        <v>0</v>
      </c>
      <c r="R266" s="111">
        <v>0</v>
      </c>
      <c r="S266" s="621">
        <f>VLOOKUP(B266,'[1]BuySell Data'!$A:$E,5,FALSE)</f>
        <v>8.0000000000000004E-4</v>
      </c>
      <c r="T266" s="47" t="s">
        <v>1006</v>
      </c>
      <c r="U266" s="12"/>
      <c r="V266" s="12"/>
    </row>
    <row r="267" spans="1:22">
      <c r="A267" s="304" t="s">
        <v>173</v>
      </c>
      <c r="B267" s="144"/>
      <c r="S267" s="32"/>
      <c r="T267" s="50"/>
      <c r="U267" s="12"/>
      <c r="V267" s="12"/>
    </row>
    <row r="268" spans="1:22">
      <c r="A268" s="240" t="s">
        <v>814</v>
      </c>
      <c r="B268" s="132" t="s">
        <v>5</v>
      </c>
      <c r="C268" s="26" t="s">
        <v>697</v>
      </c>
      <c r="D268" s="621">
        <f>VLOOKUP(B268,'[1]ICR Data'!$A:$E,5,FALSE)</f>
        <v>9.7999999999999997E-3</v>
      </c>
      <c r="E268" s="622">
        <v>0</v>
      </c>
      <c r="F268" s="622">
        <v>0.1</v>
      </c>
      <c r="G268" s="622">
        <v>0</v>
      </c>
      <c r="H268" s="622">
        <v>0</v>
      </c>
      <c r="I268" s="622">
        <v>0</v>
      </c>
      <c r="J268" s="622">
        <v>0</v>
      </c>
      <c r="K268" s="622">
        <v>0</v>
      </c>
      <c r="L268" s="622">
        <v>0</v>
      </c>
      <c r="M268" s="622">
        <v>0.9</v>
      </c>
      <c r="N268" s="622">
        <v>1</v>
      </c>
      <c r="O268" s="622">
        <v>0</v>
      </c>
      <c r="P268" s="622">
        <v>0</v>
      </c>
      <c r="Q268" s="622">
        <v>0</v>
      </c>
      <c r="R268" s="622">
        <v>0</v>
      </c>
      <c r="S268" s="621">
        <f>VLOOKUP(B268,'[1]BuySell Data'!$A:$E,5,FALSE)</f>
        <v>3.0000000000000001E-3</v>
      </c>
      <c r="T268" s="47" t="s">
        <v>994</v>
      </c>
      <c r="U268" s="12"/>
      <c r="V268" s="12"/>
    </row>
    <row r="269" spans="1:22">
      <c r="A269" s="240" t="s">
        <v>216</v>
      </c>
      <c r="B269" s="132" t="s">
        <v>217</v>
      </c>
      <c r="C269" s="26" t="s">
        <v>697</v>
      </c>
      <c r="D269" s="621">
        <f>VLOOKUP(B269,'[1]ICR Data'!$A:$E,5,FALSE)</f>
        <v>1.2800000000000001E-2</v>
      </c>
      <c r="E269" s="111">
        <v>0</v>
      </c>
      <c r="F269" s="111">
        <v>0.05</v>
      </c>
      <c r="G269" s="111">
        <v>0</v>
      </c>
      <c r="H269" s="111">
        <v>0</v>
      </c>
      <c r="I269" s="111">
        <v>0</v>
      </c>
      <c r="J269" s="111">
        <v>0</v>
      </c>
      <c r="K269" s="111">
        <v>0</v>
      </c>
      <c r="L269" s="111">
        <v>0</v>
      </c>
      <c r="M269" s="111">
        <v>0.95</v>
      </c>
      <c r="N269" s="111">
        <v>1</v>
      </c>
      <c r="O269" s="111">
        <v>0</v>
      </c>
      <c r="P269" s="111">
        <v>0</v>
      </c>
      <c r="Q269" s="111">
        <v>0</v>
      </c>
      <c r="R269" s="111">
        <v>0</v>
      </c>
      <c r="S269" s="621">
        <f>VLOOKUP(B269,'[1]BuySell Data'!$A:$E,5,FALSE)</f>
        <v>3.9000000000000003E-3</v>
      </c>
      <c r="T269" s="47" t="s">
        <v>997</v>
      </c>
      <c r="U269" s="12"/>
      <c r="V269" s="12"/>
    </row>
    <row r="270" spans="1:22">
      <c r="A270" s="240" t="s">
        <v>872</v>
      </c>
      <c r="B270" s="132" t="s">
        <v>86</v>
      </c>
      <c r="C270" s="26" t="s">
        <v>697</v>
      </c>
      <c r="D270" s="621">
        <f>VLOOKUP(B270,'[1]ICR Data'!$A:$E,5,FALSE)</f>
        <v>1.3000000000000001E-2</v>
      </c>
      <c r="E270" s="111">
        <v>0</v>
      </c>
      <c r="F270" s="111">
        <v>0.1</v>
      </c>
      <c r="G270" s="111">
        <v>0</v>
      </c>
      <c r="H270" s="111">
        <v>0</v>
      </c>
      <c r="I270" s="111">
        <v>0</v>
      </c>
      <c r="J270" s="111">
        <v>0</v>
      </c>
      <c r="K270" s="111">
        <v>0</v>
      </c>
      <c r="L270" s="111">
        <v>0</v>
      </c>
      <c r="M270" s="111">
        <v>0.9</v>
      </c>
      <c r="N270" s="111">
        <v>1</v>
      </c>
      <c r="O270" s="111">
        <v>0</v>
      </c>
      <c r="P270" s="111">
        <v>0</v>
      </c>
      <c r="Q270" s="111">
        <v>0</v>
      </c>
      <c r="R270" s="111">
        <v>0</v>
      </c>
      <c r="S270" s="621">
        <f>VLOOKUP(B270,'[1]BuySell Data'!$A:$E,5,FALSE)</f>
        <v>4.0000000000000001E-3</v>
      </c>
      <c r="T270" s="47" t="s">
        <v>999</v>
      </c>
      <c r="U270" s="12"/>
      <c r="V270" s="12"/>
    </row>
    <row r="271" spans="1:22">
      <c r="A271" s="150" t="s">
        <v>273</v>
      </c>
      <c r="B271" s="132" t="s">
        <v>272</v>
      </c>
      <c r="C271" s="26" t="s">
        <v>697</v>
      </c>
      <c r="D271" s="621">
        <f>VLOOKUP(B271,'[1]ICR Data'!$A:$E,5,FALSE)</f>
        <v>1.3700000000000002E-2</v>
      </c>
      <c r="E271" s="111">
        <v>0</v>
      </c>
      <c r="F271" s="111">
        <v>0.2</v>
      </c>
      <c r="G271" s="111">
        <v>0</v>
      </c>
      <c r="H271" s="111">
        <v>0</v>
      </c>
      <c r="I271" s="111">
        <v>0</v>
      </c>
      <c r="J271" s="111">
        <v>0</v>
      </c>
      <c r="K271" s="111">
        <v>0</v>
      </c>
      <c r="L271" s="111">
        <v>0</v>
      </c>
      <c r="M271" s="111">
        <v>0</v>
      </c>
      <c r="N271" s="111">
        <v>1</v>
      </c>
      <c r="O271" s="111">
        <v>0</v>
      </c>
      <c r="P271" s="111">
        <v>0</v>
      </c>
      <c r="Q271" s="111">
        <v>0</v>
      </c>
      <c r="R271" s="111">
        <v>0</v>
      </c>
      <c r="S271" s="621">
        <f>VLOOKUP(B271,'[1]BuySell Data'!$A:$E,5,FALSE)</f>
        <v>1.4000000000000002E-3</v>
      </c>
      <c r="T271" s="47" t="s">
        <v>1001</v>
      </c>
      <c r="U271" s="12"/>
      <c r="V271" s="12"/>
    </row>
    <row r="272" spans="1:22">
      <c r="A272" s="150" t="s">
        <v>1216</v>
      </c>
      <c r="B272" s="132" t="s">
        <v>1215</v>
      </c>
      <c r="C272" s="26" t="s">
        <v>697</v>
      </c>
      <c r="D272" s="621">
        <f>VLOOKUP(B272,'[1]ICR Data'!$A:$E,5,FALSE)</f>
        <v>1.32E-2</v>
      </c>
      <c r="E272" s="111">
        <v>0</v>
      </c>
      <c r="F272" s="111">
        <v>0.2</v>
      </c>
      <c r="G272" s="111">
        <v>0</v>
      </c>
      <c r="H272" s="111">
        <v>0</v>
      </c>
      <c r="I272" s="111">
        <v>0</v>
      </c>
      <c r="J272" s="111">
        <v>0</v>
      </c>
      <c r="K272" s="111">
        <v>0</v>
      </c>
      <c r="L272" s="111">
        <v>0</v>
      </c>
      <c r="M272" s="111">
        <v>0.8</v>
      </c>
      <c r="N272" s="111">
        <v>1</v>
      </c>
      <c r="O272" s="111">
        <v>0</v>
      </c>
      <c r="P272" s="111">
        <v>0</v>
      </c>
      <c r="Q272" s="111">
        <v>0</v>
      </c>
      <c r="R272" s="111">
        <v>0</v>
      </c>
      <c r="S272" s="621">
        <f>VLOOKUP(B272,'[1]BuySell Data'!$A:$E,5,FALSE)</f>
        <v>5.0000000000000001E-3</v>
      </c>
      <c r="T272" s="47"/>
      <c r="U272" s="12"/>
      <c r="V272" s="12"/>
    </row>
    <row r="273" spans="1:22">
      <c r="A273" s="240" t="s">
        <v>14</v>
      </c>
      <c r="B273" s="132" t="s">
        <v>15</v>
      </c>
      <c r="C273" s="26" t="s">
        <v>697</v>
      </c>
      <c r="D273" s="621">
        <f>VLOOKUP(B273,'[1]ICR Data'!$A:$E,5,FALSE)</f>
        <v>2.0999999999999999E-3</v>
      </c>
      <c r="E273" s="111">
        <v>0</v>
      </c>
      <c r="F273" s="111">
        <v>0</v>
      </c>
      <c r="G273" s="111">
        <v>0</v>
      </c>
      <c r="H273" s="111">
        <v>0</v>
      </c>
      <c r="I273" s="111">
        <v>0</v>
      </c>
      <c r="J273" s="111">
        <v>0</v>
      </c>
      <c r="K273" s="111">
        <v>0</v>
      </c>
      <c r="L273" s="111">
        <v>0</v>
      </c>
      <c r="M273" s="111">
        <v>1</v>
      </c>
      <c r="N273" s="111">
        <v>1</v>
      </c>
      <c r="O273" s="111">
        <v>0</v>
      </c>
      <c r="P273" s="111">
        <v>0</v>
      </c>
      <c r="Q273" s="111">
        <v>0</v>
      </c>
      <c r="R273" s="111">
        <v>0</v>
      </c>
      <c r="S273" s="621">
        <f>VLOOKUP(B273,'[1]BuySell Data'!$A:$E,5,FALSE)</f>
        <v>1.4000000000000002E-3</v>
      </c>
      <c r="T273" s="47" t="s">
        <v>954</v>
      </c>
      <c r="U273" s="12"/>
      <c r="V273" s="12"/>
    </row>
    <row r="274" spans="1:22">
      <c r="A274" s="240" t="s">
        <v>105</v>
      </c>
      <c r="B274" s="132" t="s">
        <v>60</v>
      </c>
      <c r="C274" s="26" t="s">
        <v>697</v>
      </c>
      <c r="D274" s="621">
        <f>VLOOKUP(B274,'[1]ICR Data'!$A:$E,5,FALSE)</f>
        <v>1.2800000000000001E-2</v>
      </c>
      <c r="E274" s="111">
        <v>0</v>
      </c>
      <c r="F274" s="111">
        <v>0.1</v>
      </c>
      <c r="G274" s="111">
        <v>0</v>
      </c>
      <c r="H274" s="111">
        <v>0</v>
      </c>
      <c r="I274" s="111">
        <v>0</v>
      </c>
      <c r="J274" s="111">
        <v>0</v>
      </c>
      <c r="K274" s="111">
        <v>0</v>
      </c>
      <c r="L274" s="111">
        <v>0</v>
      </c>
      <c r="M274" s="111">
        <v>0.9</v>
      </c>
      <c r="N274" s="111">
        <v>1</v>
      </c>
      <c r="O274" s="111">
        <v>0</v>
      </c>
      <c r="P274" s="111">
        <v>0</v>
      </c>
      <c r="Q274" s="111">
        <v>0</v>
      </c>
      <c r="R274" s="111">
        <v>0</v>
      </c>
      <c r="S274" s="621">
        <f>VLOOKUP(B274,'[1]BuySell Data'!$A:$E,5,FALSE)</f>
        <v>2.5999999999999999E-3</v>
      </c>
      <c r="T274" s="47" t="s">
        <v>1004</v>
      </c>
      <c r="U274" s="12"/>
      <c r="V274" s="12"/>
    </row>
    <row r="275" spans="1:22">
      <c r="A275" s="304" t="s">
        <v>174</v>
      </c>
      <c r="B275" s="144"/>
      <c r="S275" s="32"/>
      <c r="T275" s="50"/>
      <c r="U275" s="12"/>
      <c r="V275" s="12"/>
    </row>
    <row r="276" spans="1:22">
      <c r="A276" s="240" t="s">
        <v>815</v>
      </c>
      <c r="B276" s="132" t="s">
        <v>81</v>
      </c>
      <c r="C276" s="26" t="s">
        <v>697</v>
      </c>
      <c r="D276" s="621">
        <f>VLOOKUP(B276,'[1]ICR Data'!$A:$E,5,FALSE)</f>
        <v>1.18E-2</v>
      </c>
      <c r="E276" s="622">
        <v>0</v>
      </c>
      <c r="F276" s="622">
        <v>0.1</v>
      </c>
      <c r="G276" s="622">
        <v>0</v>
      </c>
      <c r="H276" s="622">
        <v>0</v>
      </c>
      <c r="I276" s="622">
        <v>0</v>
      </c>
      <c r="J276" s="622">
        <v>0</v>
      </c>
      <c r="K276" s="622">
        <v>0</v>
      </c>
      <c r="L276" s="622">
        <v>0</v>
      </c>
      <c r="M276" s="622">
        <v>0.9</v>
      </c>
      <c r="N276" s="622">
        <v>1</v>
      </c>
      <c r="O276" s="622">
        <v>0</v>
      </c>
      <c r="P276" s="622">
        <v>0</v>
      </c>
      <c r="Q276" s="622">
        <v>0</v>
      </c>
      <c r="R276" s="622">
        <v>0</v>
      </c>
      <c r="S276" s="621">
        <f>VLOOKUP(B276,'[1]BuySell Data'!$A:$E,5,FALSE)</f>
        <v>5.6000000000000008E-3</v>
      </c>
      <c r="T276" s="47" t="s">
        <v>994</v>
      </c>
      <c r="U276" s="12"/>
      <c r="V276" s="12"/>
    </row>
    <row r="277" spans="1:22">
      <c r="A277" s="240" t="s">
        <v>816</v>
      </c>
      <c r="B277" s="302" t="s">
        <v>77</v>
      </c>
      <c r="C277" s="26" t="s">
        <v>697</v>
      </c>
      <c r="D277" s="621">
        <f>VLOOKUP(B277,'[1]ICR Data'!$A:$E,5,FALSE)</f>
        <v>9.8999999999999991E-3</v>
      </c>
      <c r="E277" s="111">
        <v>0</v>
      </c>
      <c r="F277" s="111">
        <v>0.1</v>
      </c>
      <c r="G277" s="111">
        <v>0</v>
      </c>
      <c r="H277" s="111">
        <v>0</v>
      </c>
      <c r="I277" s="111">
        <v>0</v>
      </c>
      <c r="J277" s="111">
        <v>0</v>
      </c>
      <c r="K277" s="111">
        <v>0</v>
      </c>
      <c r="L277" s="111">
        <v>0</v>
      </c>
      <c r="M277" s="111">
        <v>0.9</v>
      </c>
      <c r="N277" s="111">
        <v>1</v>
      </c>
      <c r="O277" s="111">
        <v>0</v>
      </c>
      <c r="P277" s="111">
        <v>0</v>
      </c>
      <c r="Q277" s="111">
        <v>0</v>
      </c>
      <c r="R277" s="111">
        <v>0</v>
      </c>
      <c r="S277" s="621">
        <f>VLOOKUP(B277,'[1]BuySell Data'!$A:$E,5,FALSE)</f>
        <v>4.4000000000000003E-3</v>
      </c>
      <c r="T277" s="47" t="s">
        <v>994</v>
      </c>
      <c r="U277" s="12"/>
      <c r="V277" s="12"/>
    </row>
    <row r="278" spans="1:22">
      <c r="A278" s="240" t="s">
        <v>1171</v>
      </c>
      <c r="B278" s="302" t="s">
        <v>1158</v>
      </c>
      <c r="C278" s="26" t="s">
        <v>697</v>
      </c>
      <c r="D278" s="621">
        <f>VLOOKUP(B278,'[1]ICR Data'!$A:$E,5,FALSE)</f>
        <v>1.1599999999999999E-2</v>
      </c>
      <c r="E278" s="111">
        <v>0</v>
      </c>
      <c r="F278" s="111">
        <v>0.1</v>
      </c>
      <c r="G278" s="111">
        <v>0</v>
      </c>
      <c r="H278" s="111">
        <v>0</v>
      </c>
      <c r="I278" s="111">
        <v>0</v>
      </c>
      <c r="J278" s="111">
        <v>0</v>
      </c>
      <c r="K278" s="111">
        <v>0</v>
      </c>
      <c r="L278" s="111">
        <v>0</v>
      </c>
      <c r="M278" s="111">
        <v>0.9</v>
      </c>
      <c r="N278" s="111">
        <v>1</v>
      </c>
      <c r="O278" s="111">
        <v>0</v>
      </c>
      <c r="P278" s="111">
        <v>0</v>
      </c>
      <c r="Q278" s="111">
        <v>0</v>
      </c>
      <c r="R278" s="111">
        <v>0</v>
      </c>
      <c r="S278" s="621">
        <f>VLOOKUP(B278,'[1]BuySell Data'!$A:$E,5,FALSE)</f>
        <v>6.0000000000000001E-3</v>
      </c>
      <c r="T278" s="47" t="s">
        <v>977</v>
      </c>
      <c r="U278" s="12"/>
      <c r="V278" s="12"/>
    </row>
    <row r="279" spans="1:22">
      <c r="A279" s="240" t="s">
        <v>144</v>
      </c>
      <c r="B279" s="311" t="s">
        <v>145</v>
      </c>
      <c r="C279" s="26" t="s">
        <v>697</v>
      </c>
      <c r="D279" s="621">
        <f>VLOOKUP(B279,'[1]ICR Data'!$A:$E,5,FALSE)</f>
        <v>1.21E-2</v>
      </c>
      <c r="E279" s="111">
        <v>0</v>
      </c>
      <c r="F279" s="111">
        <v>0.1</v>
      </c>
      <c r="G279" s="111">
        <v>0</v>
      </c>
      <c r="H279" s="111">
        <v>0</v>
      </c>
      <c r="I279" s="111">
        <v>0</v>
      </c>
      <c r="J279" s="111">
        <v>0</v>
      </c>
      <c r="K279" s="111">
        <v>0</v>
      </c>
      <c r="L279" s="111">
        <v>0</v>
      </c>
      <c r="M279" s="111">
        <v>0.9</v>
      </c>
      <c r="N279" s="111">
        <v>1</v>
      </c>
      <c r="O279" s="111">
        <v>0</v>
      </c>
      <c r="P279" s="111">
        <v>0</v>
      </c>
      <c r="Q279" s="111">
        <v>0</v>
      </c>
      <c r="R279" s="111">
        <v>0</v>
      </c>
      <c r="S279" s="621">
        <f>VLOOKUP(B279,'[1]BuySell Data'!$A:$E,5,FALSE)</f>
        <v>6.0000000000000001E-3</v>
      </c>
      <c r="T279" s="47" t="s">
        <v>977</v>
      </c>
      <c r="U279" s="12"/>
      <c r="V279" s="12"/>
    </row>
    <row r="280" spans="1:22">
      <c r="A280" s="336" t="s">
        <v>146</v>
      </c>
      <c r="B280" s="311" t="s">
        <v>147</v>
      </c>
      <c r="C280" s="26" t="s">
        <v>697</v>
      </c>
      <c r="D280" s="621">
        <f>VLOOKUP(B280,'[1]ICR Data'!$A:$E,5,FALSE)</f>
        <v>1.2E-2</v>
      </c>
      <c r="E280" s="111">
        <v>0</v>
      </c>
      <c r="F280" s="111">
        <v>0.1</v>
      </c>
      <c r="G280" s="111">
        <v>0</v>
      </c>
      <c r="H280" s="111">
        <v>0</v>
      </c>
      <c r="I280" s="111">
        <v>0</v>
      </c>
      <c r="J280" s="111">
        <v>0</v>
      </c>
      <c r="K280" s="111">
        <v>0</v>
      </c>
      <c r="L280" s="111">
        <v>0</v>
      </c>
      <c r="M280" s="111">
        <v>0.9</v>
      </c>
      <c r="N280" s="111">
        <v>1</v>
      </c>
      <c r="O280" s="111">
        <v>0</v>
      </c>
      <c r="P280" s="111">
        <v>0</v>
      </c>
      <c r="Q280" s="111">
        <v>0</v>
      </c>
      <c r="R280" s="111">
        <v>0</v>
      </c>
      <c r="S280" s="621">
        <f>VLOOKUP(B280,'[1]BuySell Data'!$A:$E,5,FALSE)</f>
        <v>6.0000000000000001E-3</v>
      </c>
      <c r="T280" s="47" t="s">
        <v>977</v>
      </c>
      <c r="U280" s="12"/>
      <c r="V280" s="12"/>
    </row>
    <row r="281" spans="1:22">
      <c r="A281" s="336" t="s">
        <v>1352</v>
      </c>
      <c r="B281" s="311" t="s">
        <v>1351</v>
      </c>
      <c r="C281" s="26" t="s">
        <v>697</v>
      </c>
      <c r="D281" s="621">
        <f>VLOOKUP(B281,'[1]ICR Data'!$A:$E,5,FALSE)</f>
        <v>9.5999999999999992E-3</v>
      </c>
      <c r="E281" s="111" t="e">
        <v>#N/A</v>
      </c>
      <c r="F281" s="111">
        <v>0.1</v>
      </c>
      <c r="G281" s="111">
        <v>0</v>
      </c>
      <c r="H281" s="111">
        <v>0</v>
      </c>
      <c r="I281" s="111">
        <v>0</v>
      </c>
      <c r="J281" s="111">
        <v>0</v>
      </c>
      <c r="K281" s="111">
        <v>0</v>
      </c>
      <c r="L281" s="111">
        <v>0</v>
      </c>
      <c r="M281" s="111">
        <v>0.9</v>
      </c>
      <c r="N281" s="111">
        <v>1</v>
      </c>
      <c r="O281" s="111">
        <v>0</v>
      </c>
      <c r="P281" s="111">
        <v>0</v>
      </c>
      <c r="Q281" s="111">
        <v>0</v>
      </c>
      <c r="R281" s="111">
        <v>0</v>
      </c>
      <c r="S281" s="621">
        <f>VLOOKUP(B281,'[1]BuySell Data'!$A:$E,5,FALSE)</f>
        <v>5.0000000000000001E-3</v>
      </c>
      <c r="T281" s="47"/>
      <c r="U281" s="12"/>
      <c r="V281" s="12"/>
    </row>
    <row r="282" spans="1:22">
      <c r="A282" s="326" t="s">
        <v>189</v>
      </c>
      <c r="B282" s="132" t="s">
        <v>148</v>
      </c>
      <c r="C282" s="26" t="s">
        <v>697</v>
      </c>
      <c r="D282" s="621" t="e">
        <f>VLOOKUP(B282,'[1]ICR Data'!$A:$E,5,FALSE)</f>
        <v>#N/A</v>
      </c>
      <c r="E282" s="111">
        <v>0</v>
      </c>
      <c r="F282" s="111">
        <v>0.1</v>
      </c>
      <c r="G282" s="111">
        <v>0</v>
      </c>
      <c r="H282" s="111">
        <v>0</v>
      </c>
      <c r="I282" s="111">
        <v>0</v>
      </c>
      <c r="J282" s="111">
        <v>0</v>
      </c>
      <c r="K282" s="111">
        <v>0</v>
      </c>
      <c r="L282" s="111">
        <v>0</v>
      </c>
      <c r="M282" s="111">
        <v>0.9</v>
      </c>
      <c r="N282" s="111">
        <v>1</v>
      </c>
      <c r="O282" s="111">
        <v>0</v>
      </c>
      <c r="P282" s="111">
        <v>0</v>
      </c>
      <c r="Q282" s="111">
        <v>0</v>
      </c>
      <c r="R282" s="111">
        <v>0</v>
      </c>
      <c r="S282" s="621" t="e">
        <f>VLOOKUP(B282,'[1]BuySell Data'!$A:$E,5,FALSE)</f>
        <v>#N/A</v>
      </c>
      <c r="T282" s="47" t="s">
        <v>1007</v>
      </c>
      <c r="U282" s="12"/>
      <c r="V282" s="12"/>
    </row>
    <row r="283" spans="1:22">
      <c r="A283" s="240" t="s">
        <v>802</v>
      </c>
      <c r="B283" s="132" t="s">
        <v>143</v>
      </c>
      <c r="C283" s="26" t="s">
        <v>697</v>
      </c>
      <c r="D283" s="621">
        <f>VLOOKUP(B283,'[1]ICR Data'!$A:$E,5,FALSE)</f>
        <v>1.1000000000000001E-2</v>
      </c>
      <c r="E283" s="111">
        <v>0</v>
      </c>
      <c r="F283" s="111">
        <v>0.3</v>
      </c>
      <c r="G283" s="111">
        <v>0</v>
      </c>
      <c r="H283" s="111">
        <v>0</v>
      </c>
      <c r="I283" s="111">
        <v>0</v>
      </c>
      <c r="J283" s="111">
        <v>0</v>
      </c>
      <c r="K283" s="111">
        <v>0</v>
      </c>
      <c r="L283" s="111">
        <v>0</v>
      </c>
      <c r="M283" s="111">
        <v>0.7</v>
      </c>
      <c r="N283" s="111">
        <v>1</v>
      </c>
      <c r="O283" s="111">
        <v>0</v>
      </c>
      <c r="P283" s="111">
        <v>0</v>
      </c>
      <c r="Q283" s="111">
        <v>0</v>
      </c>
      <c r="R283" s="111">
        <v>0</v>
      </c>
      <c r="S283" s="621">
        <f>VLOOKUP(B283,'[1]BuySell Data'!$A:$E,5,FALSE)</f>
        <v>5.0000000000000001E-3</v>
      </c>
      <c r="T283" s="47" t="s">
        <v>950</v>
      </c>
      <c r="U283" s="12"/>
      <c r="V283" s="12"/>
    </row>
    <row r="284" spans="1:22">
      <c r="A284" s="240" t="s">
        <v>943</v>
      </c>
      <c r="B284" s="132" t="s">
        <v>938</v>
      </c>
      <c r="C284" s="26" t="s">
        <v>697</v>
      </c>
      <c r="D284" s="621">
        <f>VLOOKUP(B284,'[1]ICR Data'!$A:$E,5,FALSE)</f>
        <v>1.18E-2</v>
      </c>
      <c r="E284" s="111">
        <v>0</v>
      </c>
      <c r="F284" s="111">
        <v>0.2</v>
      </c>
      <c r="G284" s="111">
        <v>0</v>
      </c>
      <c r="H284" s="111">
        <v>0</v>
      </c>
      <c r="I284" s="111">
        <v>0</v>
      </c>
      <c r="J284" s="111">
        <v>0</v>
      </c>
      <c r="K284" s="111">
        <v>0</v>
      </c>
      <c r="L284" s="111">
        <v>0</v>
      </c>
      <c r="M284" s="111">
        <v>0.8</v>
      </c>
      <c r="N284" s="111">
        <v>1</v>
      </c>
      <c r="O284" s="111">
        <v>0</v>
      </c>
      <c r="P284" s="111">
        <v>0</v>
      </c>
      <c r="Q284" s="111">
        <v>0</v>
      </c>
      <c r="R284" s="111">
        <v>0</v>
      </c>
      <c r="S284" s="621">
        <f>VLOOKUP(B284,'[1]BuySell Data'!$A:$E,5,FALSE)</f>
        <v>6.0000000000000001E-3</v>
      </c>
      <c r="T284" s="47" t="s">
        <v>950</v>
      </c>
      <c r="U284" s="12"/>
      <c r="V284" s="12"/>
    </row>
    <row r="285" spans="1:22">
      <c r="A285" s="240" t="s">
        <v>22</v>
      </c>
      <c r="B285" s="132" t="s">
        <v>23</v>
      </c>
      <c r="C285" s="26" t="s">
        <v>697</v>
      </c>
      <c r="D285" s="621">
        <f>VLOOKUP(B285,'[1]ICR Data'!$A:$E,5,FALSE)</f>
        <v>1.5100000000000001E-2</v>
      </c>
      <c r="E285" s="111">
        <v>0</v>
      </c>
      <c r="F285" s="111">
        <v>1</v>
      </c>
      <c r="G285" s="111">
        <v>0</v>
      </c>
      <c r="H285" s="111">
        <v>0</v>
      </c>
      <c r="I285" s="111">
        <v>0</v>
      </c>
      <c r="J285" s="111">
        <v>0</v>
      </c>
      <c r="K285" s="111">
        <v>0</v>
      </c>
      <c r="L285" s="111">
        <v>0</v>
      </c>
      <c r="M285" s="111">
        <v>0</v>
      </c>
      <c r="N285" s="111">
        <v>1</v>
      </c>
      <c r="O285" s="111">
        <v>0</v>
      </c>
      <c r="P285" s="111">
        <v>0</v>
      </c>
      <c r="Q285" s="111">
        <v>0</v>
      </c>
      <c r="R285" s="111">
        <v>0</v>
      </c>
      <c r="S285" s="621">
        <f>VLOOKUP(B285,'[1]BuySell Data'!$A:$E,5,FALSE)</f>
        <v>3.0000000000000005E-3</v>
      </c>
      <c r="T285" s="47" t="s">
        <v>1003</v>
      </c>
      <c r="U285" s="12"/>
      <c r="V285" s="12"/>
    </row>
    <row r="286" spans="1:22">
      <c r="A286" s="336" t="s">
        <v>149</v>
      </c>
      <c r="B286" s="132" t="s">
        <v>150</v>
      </c>
      <c r="C286" s="26" t="s">
        <v>697</v>
      </c>
      <c r="D286" s="621">
        <f>VLOOKUP(B286,'[1]ICR Data'!$A:$E,5,FALSE)</f>
        <v>1.49E-2</v>
      </c>
      <c r="E286" s="111">
        <v>0</v>
      </c>
      <c r="F286" s="111">
        <v>1</v>
      </c>
      <c r="G286" s="111">
        <v>0</v>
      </c>
      <c r="H286" s="111">
        <v>0</v>
      </c>
      <c r="I286" s="111">
        <v>0</v>
      </c>
      <c r="J286" s="111">
        <v>0</v>
      </c>
      <c r="K286" s="111">
        <v>0</v>
      </c>
      <c r="L286" s="111">
        <v>0</v>
      </c>
      <c r="M286" s="111">
        <v>0</v>
      </c>
      <c r="N286" s="111">
        <v>1</v>
      </c>
      <c r="O286" s="111">
        <v>0</v>
      </c>
      <c r="P286" s="111">
        <v>0</v>
      </c>
      <c r="Q286" s="111">
        <v>0</v>
      </c>
      <c r="R286" s="111">
        <v>0</v>
      </c>
      <c r="S286" s="621">
        <f>VLOOKUP(B286,'[1]BuySell Data'!$A:$E,5,FALSE)</f>
        <v>4.0000000000000001E-3</v>
      </c>
      <c r="T286" s="47" t="s">
        <v>1003</v>
      </c>
      <c r="U286" s="12"/>
      <c r="V286" s="12"/>
    </row>
    <row r="287" spans="1:22">
      <c r="A287" s="240" t="s">
        <v>153</v>
      </c>
      <c r="B287" s="132" t="s">
        <v>154</v>
      </c>
      <c r="C287" s="26" t="s">
        <v>697</v>
      </c>
      <c r="D287" s="621">
        <f>VLOOKUP(B287,'[1]ICR Data'!$A:$E,5,FALSE)</f>
        <v>5.6000000000000008E-3</v>
      </c>
      <c r="E287" s="111">
        <v>0</v>
      </c>
      <c r="F287" s="111">
        <v>0</v>
      </c>
      <c r="G287" s="111">
        <v>0</v>
      </c>
      <c r="H287" s="111">
        <v>0</v>
      </c>
      <c r="I287" s="111">
        <v>0</v>
      </c>
      <c r="J287" s="111">
        <v>0</v>
      </c>
      <c r="K287" s="111">
        <v>0</v>
      </c>
      <c r="L287" s="111">
        <v>0</v>
      </c>
      <c r="M287" s="111">
        <v>1</v>
      </c>
      <c r="N287" s="111">
        <v>1</v>
      </c>
      <c r="O287" s="111">
        <v>0</v>
      </c>
      <c r="P287" s="111">
        <v>0</v>
      </c>
      <c r="Q287" s="111">
        <v>0</v>
      </c>
      <c r="R287" s="111">
        <v>0</v>
      </c>
      <c r="S287" s="621">
        <f>VLOOKUP(B287,'[1]BuySell Data'!$A:$E,5,FALSE)</f>
        <v>4.4000000000000003E-3</v>
      </c>
      <c r="T287" s="47" t="s">
        <v>954</v>
      </c>
      <c r="U287" s="12"/>
      <c r="V287" s="12"/>
    </row>
    <row r="288" spans="1:22">
      <c r="A288" s="240" t="s">
        <v>667</v>
      </c>
      <c r="B288" s="132" t="s">
        <v>666</v>
      </c>
      <c r="C288" s="26" t="s">
        <v>697</v>
      </c>
      <c r="D288" s="621" t="e">
        <f>VLOOKUP(B288,'[1]ICR Data'!$A:$E,5,FALSE)</f>
        <v>#N/A</v>
      </c>
      <c r="E288" s="111">
        <v>0</v>
      </c>
      <c r="F288" s="111">
        <v>0.2</v>
      </c>
      <c r="G288" s="111">
        <v>0</v>
      </c>
      <c r="H288" s="111">
        <v>0</v>
      </c>
      <c r="I288" s="111">
        <v>0</v>
      </c>
      <c r="J288" s="111">
        <v>0</v>
      </c>
      <c r="K288" s="111">
        <v>0</v>
      </c>
      <c r="L288" s="111">
        <v>0</v>
      </c>
      <c r="M288" s="111">
        <v>0.8</v>
      </c>
      <c r="N288" s="111">
        <v>1</v>
      </c>
      <c r="O288" s="111">
        <v>0</v>
      </c>
      <c r="P288" s="111">
        <v>0</v>
      </c>
      <c r="Q288" s="111">
        <v>0</v>
      </c>
      <c r="R288" s="111">
        <v>0</v>
      </c>
      <c r="S288" s="621" t="e">
        <f>VLOOKUP(B288,'[1]BuySell Data'!$A:$E,5,FALSE)</f>
        <v>#N/A</v>
      </c>
      <c r="T288" s="47" t="s">
        <v>1008</v>
      </c>
      <c r="U288" s="12"/>
      <c r="V288" s="12"/>
    </row>
    <row r="289" spans="1:22">
      <c r="A289" s="308" t="s">
        <v>277</v>
      </c>
      <c r="B289" s="144"/>
      <c r="D289" s="49"/>
      <c r="E289" s="99"/>
      <c r="F289" s="99"/>
      <c r="G289" s="99"/>
      <c r="H289" s="99"/>
      <c r="I289" s="99"/>
      <c r="J289" s="99"/>
      <c r="K289" s="99"/>
      <c r="L289" s="99"/>
      <c r="M289" s="99"/>
      <c r="N289" s="99"/>
      <c r="O289" s="99"/>
      <c r="P289" s="99"/>
      <c r="Q289" s="99"/>
      <c r="R289" s="99"/>
      <c r="S289" s="49"/>
      <c r="T289" s="50"/>
      <c r="U289" s="12"/>
      <c r="V289" s="12"/>
    </row>
    <row r="290" spans="1:22">
      <c r="A290" s="319" t="s">
        <v>628</v>
      </c>
      <c r="B290" s="320" t="s">
        <v>627</v>
      </c>
      <c r="C290" s="26" t="s">
        <v>697</v>
      </c>
      <c r="D290" s="621">
        <f>VLOOKUP(B290,'[1]ICR Data'!$A:$E,5,FALSE)</f>
        <v>6.5000000000000006E-3</v>
      </c>
      <c r="E290" s="622">
        <v>0</v>
      </c>
      <c r="F290" s="622">
        <v>0</v>
      </c>
      <c r="G290" s="622">
        <v>0</v>
      </c>
      <c r="H290" s="622">
        <v>0</v>
      </c>
      <c r="I290" s="622">
        <v>0</v>
      </c>
      <c r="J290" s="622">
        <v>0</v>
      </c>
      <c r="K290" s="622">
        <v>0</v>
      </c>
      <c r="L290" s="622">
        <v>0.05</v>
      </c>
      <c r="M290" s="622">
        <v>0.95</v>
      </c>
      <c r="N290" s="622">
        <v>1</v>
      </c>
      <c r="O290" s="622">
        <v>0</v>
      </c>
      <c r="P290" s="622">
        <v>0</v>
      </c>
      <c r="Q290" s="622">
        <v>0</v>
      </c>
      <c r="R290" s="622">
        <v>0</v>
      </c>
      <c r="S290" s="621">
        <f>VLOOKUP(B290,'[1]BuySell Data'!$A:$E,5,FALSE)</f>
        <v>2.3999999999999998E-3</v>
      </c>
      <c r="T290" s="47" t="s">
        <v>962</v>
      </c>
      <c r="U290" s="12"/>
      <c r="V290" s="12"/>
    </row>
    <row r="291" spans="1:22">
      <c r="A291" s="150" t="s">
        <v>1100</v>
      </c>
      <c r="B291" s="132" t="s">
        <v>1099</v>
      </c>
      <c r="C291" s="26" t="s">
        <v>697</v>
      </c>
      <c r="D291" s="621">
        <f>VLOOKUP(B291,'[1]ICR Data'!$A:$E,5,FALSE)</f>
        <v>1.34E-2</v>
      </c>
      <c r="E291" s="111">
        <v>0</v>
      </c>
      <c r="F291" s="111">
        <v>0.1</v>
      </c>
      <c r="G291" s="111">
        <v>0</v>
      </c>
      <c r="H291" s="111">
        <v>0</v>
      </c>
      <c r="I291" s="111">
        <v>0</v>
      </c>
      <c r="J291" s="111">
        <v>0</v>
      </c>
      <c r="K291" s="111">
        <v>0</v>
      </c>
      <c r="L291" s="111">
        <v>0</v>
      </c>
      <c r="M291" s="111">
        <v>0.9</v>
      </c>
      <c r="N291" s="111">
        <v>1</v>
      </c>
      <c r="O291" s="111">
        <v>0</v>
      </c>
      <c r="P291" s="111">
        <v>0</v>
      </c>
      <c r="Q291" s="111">
        <v>0</v>
      </c>
      <c r="R291" s="111">
        <v>0</v>
      </c>
      <c r="S291" s="621">
        <f>VLOOKUP(B291,'[1]BuySell Data'!$A:$E,5,FALSE)</f>
        <v>2E-3</v>
      </c>
      <c r="T291" s="47" t="s">
        <v>1235</v>
      </c>
      <c r="U291" s="12"/>
      <c r="V291" s="12"/>
    </row>
    <row r="292" spans="1:22">
      <c r="A292" s="246" t="s">
        <v>264</v>
      </c>
      <c r="B292" s="144" t="s">
        <v>265</v>
      </c>
      <c r="C292" s="26" t="s">
        <v>697</v>
      </c>
      <c r="D292" s="621">
        <f>VLOOKUP(B292,'[1]ICR Data'!$A:$E,5,FALSE)</f>
        <v>8.0000000000000002E-3</v>
      </c>
      <c r="E292" s="111">
        <v>0</v>
      </c>
      <c r="F292" s="111">
        <v>0.05</v>
      </c>
      <c r="G292" s="111">
        <v>0</v>
      </c>
      <c r="H292" s="111">
        <v>0</v>
      </c>
      <c r="I292" s="111">
        <v>0</v>
      </c>
      <c r="J292" s="111">
        <v>0</v>
      </c>
      <c r="K292" s="111">
        <v>0</v>
      </c>
      <c r="L292" s="111">
        <v>0</v>
      </c>
      <c r="M292" s="111">
        <v>0.95</v>
      </c>
      <c r="N292" s="111">
        <v>1</v>
      </c>
      <c r="O292" s="111">
        <v>0</v>
      </c>
      <c r="P292" s="111">
        <v>0</v>
      </c>
      <c r="Q292" s="111">
        <v>0</v>
      </c>
      <c r="R292" s="111">
        <v>0</v>
      </c>
      <c r="S292" s="621">
        <f>VLOOKUP(B292,'[1]BuySell Data'!$A:$E,5,FALSE)</f>
        <v>4.0000000000000001E-3</v>
      </c>
      <c r="T292" s="47" t="s">
        <v>981</v>
      </c>
      <c r="U292" s="12"/>
      <c r="V292" s="12"/>
    </row>
    <row r="293" spans="1:22">
      <c r="A293" s="133" t="s">
        <v>904</v>
      </c>
      <c r="B293" s="132" t="s">
        <v>206</v>
      </c>
      <c r="C293" s="26" t="s">
        <v>697</v>
      </c>
      <c r="D293" s="621">
        <f>VLOOKUP(B293,'[1]ICR Data'!$A:$E,5,FALSE)</f>
        <v>0.01</v>
      </c>
      <c r="E293" s="111">
        <v>0</v>
      </c>
      <c r="F293" s="111">
        <v>0.1</v>
      </c>
      <c r="G293" s="111">
        <v>0</v>
      </c>
      <c r="H293" s="111">
        <v>0</v>
      </c>
      <c r="I293" s="111">
        <v>0</v>
      </c>
      <c r="J293" s="111">
        <v>0</v>
      </c>
      <c r="K293" s="111">
        <v>0</v>
      </c>
      <c r="L293" s="111">
        <v>0</v>
      </c>
      <c r="M293" s="111">
        <v>0.9</v>
      </c>
      <c r="N293" s="111">
        <v>1</v>
      </c>
      <c r="O293" s="111">
        <v>0</v>
      </c>
      <c r="P293" s="111">
        <v>0</v>
      </c>
      <c r="Q293" s="111">
        <v>0</v>
      </c>
      <c r="R293" s="111">
        <v>0</v>
      </c>
      <c r="S293" s="621">
        <f>VLOOKUP(B293,'[1]BuySell Data'!$A:$E,5,FALSE)</f>
        <v>3.5999999999999999E-3</v>
      </c>
      <c r="T293" s="47" t="s">
        <v>949</v>
      </c>
      <c r="U293" s="12"/>
      <c r="V293" s="12"/>
    </row>
    <row r="294" spans="1:22">
      <c r="A294" s="133" t="s">
        <v>817</v>
      </c>
      <c r="B294" s="132" t="s">
        <v>724</v>
      </c>
      <c r="C294" s="26" t="s">
        <v>697</v>
      </c>
      <c r="D294" s="621">
        <f>VLOOKUP(B294,'[1]ICR Data'!$A:$E,5,FALSE)</f>
        <v>1.2500000000000001E-2</v>
      </c>
      <c r="E294" s="111">
        <v>0</v>
      </c>
      <c r="F294" s="111">
        <v>0.1</v>
      </c>
      <c r="G294" s="111">
        <v>0</v>
      </c>
      <c r="H294" s="111">
        <v>0</v>
      </c>
      <c r="I294" s="111">
        <v>0</v>
      </c>
      <c r="J294" s="111">
        <v>0</v>
      </c>
      <c r="K294" s="111">
        <v>0</v>
      </c>
      <c r="L294" s="111">
        <v>0</v>
      </c>
      <c r="M294" s="111">
        <v>0.9</v>
      </c>
      <c r="N294" s="111">
        <v>1</v>
      </c>
      <c r="O294" s="111">
        <v>0</v>
      </c>
      <c r="P294" s="111">
        <v>0</v>
      </c>
      <c r="Q294" s="111">
        <v>0</v>
      </c>
      <c r="R294" s="111">
        <v>0</v>
      </c>
      <c r="S294" s="621">
        <f>VLOOKUP(B294,'[1]BuySell Data'!$A:$E,5,FALSE)</f>
        <v>6.0000000000000001E-3</v>
      </c>
      <c r="T294" s="47" t="s">
        <v>1009</v>
      </c>
      <c r="U294" s="12"/>
      <c r="V294" s="12"/>
    </row>
    <row r="295" spans="1:22">
      <c r="A295" s="150" t="s">
        <v>155</v>
      </c>
      <c r="B295" s="132" t="s">
        <v>156</v>
      </c>
      <c r="C295" s="26" t="s">
        <v>697</v>
      </c>
      <c r="D295" s="621">
        <f>VLOOKUP(B295,'[1]ICR Data'!$A:$E,5,FALSE)</f>
        <v>3.9000000000000003E-3</v>
      </c>
      <c r="E295" s="111">
        <v>0</v>
      </c>
      <c r="F295" s="111">
        <v>0</v>
      </c>
      <c r="G295" s="111">
        <v>0</v>
      </c>
      <c r="H295" s="111">
        <v>0</v>
      </c>
      <c r="I295" s="111">
        <v>0</v>
      </c>
      <c r="J295" s="111">
        <v>0</v>
      </c>
      <c r="K295" s="111">
        <v>0</v>
      </c>
      <c r="L295" s="111">
        <v>0</v>
      </c>
      <c r="M295" s="111">
        <v>1</v>
      </c>
      <c r="N295" s="111">
        <v>1</v>
      </c>
      <c r="O295" s="111">
        <v>0</v>
      </c>
      <c r="P295" s="111">
        <v>0</v>
      </c>
      <c r="Q295" s="111">
        <v>0</v>
      </c>
      <c r="R295" s="111">
        <v>0</v>
      </c>
      <c r="S295" s="621">
        <f>VLOOKUP(B295,'[1]BuySell Data'!$A:$E,5,FALSE)</f>
        <v>2.3999999999999998E-3</v>
      </c>
      <c r="T295" s="47" t="s">
        <v>954</v>
      </c>
      <c r="U295" s="12"/>
      <c r="V295" s="12"/>
    </row>
    <row r="296" spans="1:22">
      <c r="A296" s="150" t="s">
        <v>157</v>
      </c>
      <c r="B296" s="132" t="s">
        <v>158</v>
      </c>
      <c r="C296" s="26" t="s">
        <v>697</v>
      </c>
      <c r="D296" s="621">
        <f>VLOOKUP(B296,'[1]ICR Data'!$A:$E,5,FALSE)</f>
        <v>4.1999999999999997E-3</v>
      </c>
      <c r="E296" s="111">
        <v>0</v>
      </c>
      <c r="F296" s="111">
        <v>0</v>
      </c>
      <c r="G296" s="111">
        <v>0</v>
      </c>
      <c r="H296" s="111">
        <v>0</v>
      </c>
      <c r="I296" s="111">
        <v>0</v>
      </c>
      <c r="J296" s="111">
        <v>0</v>
      </c>
      <c r="K296" s="111">
        <v>0</v>
      </c>
      <c r="L296" s="111">
        <v>0</v>
      </c>
      <c r="M296" s="111">
        <v>1</v>
      </c>
      <c r="N296" s="111">
        <v>1</v>
      </c>
      <c r="O296" s="111">
        <v>0</v>
      </c>
      <c r="P296" s="111">
        <v>0</v>
      </c>
      <c r="Q296" s="111">
        <v>0</v>
      </c>
      <c r="R296" s="111">
        <v>0</v>
      </c>
      <c r="S296" s="621">
        <f>VLOOKUP(B296,'[1]BuySell Data'!$A:$E,5,FALSE)</f>
        <v>3.0000000000000001E-3</v>
      </c>
      <c r="T296" s="47" t="s">
        <v>954</v>
      </c>
      <c r="U296" s="12"/>
      <c r="V296" s="12"/>
    </row>
    <row r="297" spans="1:22">
      <c r="A297" s="150" t="s">
        <v>1226</v>
      </c>
      <c r="B297" s="132" t="s">
        <v>1191</v>
      </c>
      <c r="C297" s="26" t="s">
        <v>697</v>
      </c>
      <c r="D297" s="621">
        <f>VLOOKUP(B297,'[1]ICR Data'!$A:$E,5,FALSE)</f>
        <v>1.2500000000000001E-2</v>
      </c>
      <c r="E297" s="111">
        <v>0</v>
      </c>
      <c r="F297" s="111">
        <v>0.2</v>
      </c>
      <c r="G297" s="111">
        <v>0</v>
      </c>
      <c r="H297" s="111">
        <v>0</v>
      </c>
      <c r="I297" s="111">
        <v>0</v>
      </c>
      <c r="J297" s="111">
        <v>0</v>
      </c>
      <c r="K297" s="111">
        <v>0</v>
      </c>
      <c r="L297" s="111">
        <v>0</v>
      </c>
      <c r="M297" s="111">
        <v>0.8</v>
      </c>
      <c r="N297" s="111">
        <v>1</v>
      </c>
      <c r="O297" s="111">
        <v>0</v>
      </c>
      <c r="P297" s="111">
        <v>0</v>
      </c>
      <c r="Q297" s="111">
        <v>0</v>
      </c>
      <c r="R297" s="111">
        <v>0</v>
      </c>
      <c r="S297" s="621">
        <f>VLOOKUP(B297,'[1]BuySell Data'!$A:$E,5,FALSE)</f>
        <v>2E-3</v>
      </c>
      <c r="T297" s="47" t="s">
        <v>1227</v>
      </c>
      <c r="U297" s="12"/>
      <c r="V297" s="12"/>
    </row>
    <row r="298" spans="1:22">
      <c r="A298" s="308" t="s">
        <v>276</v>
      </c>
      <c r="B298" s="144"/>
      <c r="D298" s="49"/>
      <c r="E298" s="99"/>
      <c r="F298" s="99"/>
      <c r="G298" s="99"/>
      <c r="H298" s="99"/>
      <c r="I298" s="99"/>
      <c r="J298" s="99"/>
      <c r="K298" s="99"/>
      <c r="L298" s="99"/>
      <c r="M298" s="99"/>
      <c r="N298" s="99"/>
      <c r="O298" s="99"/>
      <c r="P298" s="99"/>
      <c r="Q298" s="99"/>
      <c r="R298" s="99"/>
      <c r="S298" s="49"/>
      <c r="T298" s="50"/>
      <c r="U298" s="12"/>
      <c r="V298" s="12"/>
    </row>
    <row r="299" spans="1:22">
      <c r="A299" s="240" t="s">
        <v>159</v>
      </c>
      <c r="B299" s="311" t="s">
        <v>160</v>
      </c>
      <c r="C299" s="26" t="s">
        <v>697</v>
      </c>
      <c r="D299" s="621">
        <f>VLOOKUP(B299,'[1]ICR Data'!$A:$E,5,FALSE)</f>
        <v>9.7999999999999997E-3</v>
      </c>
      <c r="E299" s="622">
        <v>0</v>
      </c>
      <c r="F299" s="622">
        <v>0.05</v>
      </c>
      <c r="G299" s="622">
        <v>0</v>
      </c>
      <c r="H299" s="622">
        <v>0</v>
      </c>
      <c r="I299" s="622">
        <v>0</v>
      </c>
      <c r="J299" s="622">
        <v>0</v>
      </c>
      <c r="K299" s="622">
        <v>0</v>
      </c>
      <c r="L299" s="622">
        <v>0.3</v>
      </c>
      <c r="M299" s="622">
        <v>0</v>
      </c>
      <c r="N299" s="622">
        <v>0.95</v>
      </c>
      <c r="O299" s="622">
        <v>0</v>
      </c>
      <c r="P299" s="622">
        <v>0</v>
      </c>
      <c r="Q299" s="622">
        <v>0</v>
      </c>
      <c r="R299" s="622">
        <v>0</v>
      </c>
      <c r="S299" s="621">
        <f>VLOOKUP(B299,'[1]BuySell Data'!$A:$E,5,FALSE)</f>
        <v>5.0000000000000001E-3</v>
      </c>
      <c r="T299" s="47" t="s">
        <v>981</v>
      </c>
      <c r="U299" s="12"/>
      <c r="V299" s="12"/>
    </row>
    <row r="300" spans="1:22">
      <c r="A300" s="336" t="s">
        <v>223</v>
      </c>
      <c r="B300" s="307" t="s">
        <v>91</v>
      </c>
      <c r="C300" s="26" t="s">
        <v>697</v>
      </c>
      <c r="D300" s="621">
        <f>VLOOKUP(B300,'[1]ICR Data'!$A:$E,5,FALSE)</f>
        <v>1.04E-2</v>
      </c>
      <c r="E300" s="111">
        <v>0</v>
      </c>
      <c r="F300" s="111">
        <v>0.1</v>
      </c>
      <c r="G300" s="111">
        <v>0</v>
      </c>
      <c r="H300" s="111">
        <v>0</v>
      </c>
      <c r="I300" s="111">
        <v>0</v>
      </c>
      <c r="J300" s="111">
        <v>0</v>
      </c>
      <c r="K300" s="111">
        <v>0</v>
      </c>
      <c r="L300" s="111">
        <v>0</v>
      </c>
      <c r="M300" s="111">
        <v>0.9</v>
      </c>
      <c r="N300" s="111">
        <v>1</v>
      </c>
      <c r="O300" s="111">
        <v>0</v>
      </c>
      <c r="P300" s="111">
        <v>0</v>
      </c>
      <c r="Q300" s="111">
        <v>0</v>
      </c>
      <c r="R300" s="111">
        <v>0</v>
      </c>
      <c r="S300" s="621">
        <f>VLOOKUP(B300,'[1]BuySell Data'!$A:$E,5,FALSE)</f>
        <v>4.3000000000000009E-3</v>
      </c>
      <c r="T300" s="47" t="s">
        <v>959</v>
      </c>
      <c r="U300" s="12"/>
      <c r="V300" s="12"/>
    </row>
    <row r="301" spans="1:22">
      <c r="A301" s="150" t="s">
        <v>271</v>
      </c>
      <c r="B301" s="132" t="s">
        <v>270</v>
      </c>
      <c r="C301" s="26" t="s">
        <v>697</v>
      </c>
      <c r="D301" s="621">
        <f>VLOOKUP(B301,'[1]ICR Data'!$A:$E,5,FALSE)</f>
        <v>1.0999999999999999E-2</v>
      </c>
      <c r="E301" s="111">
        <v>0</v>
      </c>
      <c r="F301" s="111">
        <v>0.2</v>
      </c>
      <c r="G301" s="111">
        <v>0</v>
      </c>
      <c r="H301" s="111">
        <v>0</v>
      </c>
      <c r="I301" s="111">
        <v>0</v>
      </c>
      <c r="J301" s="111">
        <v>0</v>
      </c>
      <c r="K301" s="111">
        <v>0</v>
      </c>
      <c r="L301" s="111">
        <v>0</v>
      </c>
      <c r="M301" s="111">
        <v>0.8</v>
      </c>
      <c r="N301" s="111">
        <v>1</v>
      </c>
      <c r="O301" s="111">
        <v>0</v>
      </c>
      <c r="P301" s="111">
        <v>0</v>
      </c>
      <c r="Q301" s="111">
        <v>0</v>
      </c>
      <c r="R301" s="111">
        <v>0</v>
      </c>
      <c r="S301" s="621">
        <f>VLOOKUP(B301,'[1]BuySell Data'!$A:$E,5,FALSE)</f>
        <v>3.0000000000000001E-3</v>
      </c>
      <c r="T301" s="47" t="s">
        <v>1001</v>
      </c>
      <c r="U301" s="12"/>
      <c r="V301" s="12"/>
    </row>
    <row r="302" spans="1:22">
      <c r="A302" s="240" t="s">
        <v>1209</v>
      </c>
      <c r="B302" s="132" t="s">
        <v>161</v>
      </c>
      <c r="C302" s="26" t="s">
        <v>697</v>
      </c>
      <c r="D302" s="621">
        <f>VLOOKUP(B302,'[1]ICR Data'!$A:$E,5,FALSE)</f>
        <v>1.03E-2</v>
      </c>
      <c r="E302" s="111">
        <v>0</v>
      </c>
      <c r="F302" s="111">
        <v>0.2</v>
      </c>
      <c r="G302" s="111">
        <v>0</v>
      </c>
      <c r="H302" s="111">
        <v>0</v>
      </c>
      <c r="I302" s="111">
        <v>0</v>
      </c>
      <c r="J302" s="111">
        <v>0</v>
      </c>
      <c r="K302" s="111">
        <v>0</v>
      </c>
      <c r="L302" s="111">
        <v>0</v>
      </c>
      <c r="M302" s="111">
        <v>0.8</v>
      </c>
      <c r="N302" s="111">
        <v>1</v>
      </c>
      <c r="O302" s="111">
        <v>0</v>
      </c>
      <c r="P302" s="111">
        <v>0</v>
      </c>
      <c r="Q302" s="111">
        <v>0</v>
      </c>
      <c r="R302" s="111">
        <v>0</v>
      </c>
      <c r="S302" s="621">
        <f>VLOOKUP(B302,'[1]BuySell Data'!$A:$E,5,FALSE)</f>
        <v>2E-3</v>
      </c>
      <c r="T302" s="47" t="s">
        <v>1010</v>
      </c>
      <c r="U302" s="12"/>
      <c r="V302" s="12"/>
    </row>
    <row r="303" spans="1:22">
      <c r="A303" s="240" t="s">
        <v>1207</v>
      </c>
      <c r="B303" s="132" t="s">
        <v>234</v>
      </c>
      <c r="C303" s="26" t="s">
        <v>697</v>
      </c>
      <c r="D303" s="621">
        <f>VLOOKUP(B303,'[1]ICR Data'!$A:$E,5,FALSE)</f>
        <v>9.7000000000000003E-3</v>
      </c>
      <c r="E303" s="111">
        <v>0</v>
      </c>
      <c r="F303" s="111">
        <v>0</v>
      </c>
      <c r="G303" s="111">
        <v>0</v>
      </c>
      <c r="H303" s="111">
        <v>0</v>
      </c>
      <c r="I303" s="111">
        <v>0</v>
      </c>
      <c r="J303" s="111">
        <v>0</v>
      </c>
      <c r="K303" s="111">
        <v>0</v>
      </c>
      <c r="L303" s="111">
        <v>0.2</v>
      </c>
      <c r="M303" s="111">
        <v>0.8</v>
      </c>
      <c r="N303" s="111">
        <v>1</v>
      </c>
      <c r="O303" s="111">
        <v>0</v>
      </c>
      <c r="P303" s="111">
        <v>0</v>
      </c>
      <c r="Q303" s="111">
        <v>0</v>
      </c>
      <c r="R303" s="111">
        <v>0</v>
      </c>
      <c r="S303" s="621">
        <f>VLOOKUP(B303,'[1]BuySell Data'!$A:$E,5,FALSE)</f>
        <v>2E-3</v>
      </c>
      <c r="T303" s="47" t="s">
        <v>1010</v>
      </c>
      <c r="U303" s="12"/>
      <c r="V303" s="12"/>
    </row>
    <row r="304" spans="1:22">
      <c r="A304" s="308" t="s">
        <v>278</v>
      </c>
      <c r="B304" s="144"/>
      <c r="C304" s="45"/>
      <c r="D304" s="49"/>
      <c r="E304" s="99"/>
      <c r="F304" s="99"/>
      <c r="G304" s="99"/>
      <c r="H304" s="99"/>
      <c r="I304" s="99"/>
      <c r="J304" s="99"/>
      <c r="K304" s="99"/>
      <c r="L304" s="99"/>
      <c r="M304" s="99"/>
      <c r="N304" s="99"/>
      <c r="O304" s="99"/>
      <c r="P304" s="99"/>
      <c r="Q304" s="99"/>
      <c r="R304" s="99"/>
      <c r="S304" s="49"/>
      <c r="T304" s="50"/>
      <c r="U304" s="12"/>
      <c r="V304" s="12"/>
    </row>
    <row r="305" spans="1:23">
      <c r="A305" s="133" t="s">
        <v>807</v>
      </c>
      <c r="B305" s="302" t="s">
        <v>4</v>
      </c>
      <c r="C305" s="26" t="s">
        <v>697</v>
      </c>
      <c r="D305" s="621">
        <f>VLOOKUP(B305,'[1]ICR Data'!$A:$E,5,FALSE)</f>
        <v>1.18E-2</v>
      </c>
      <c r="E305" s="622">
        <v>0</v>
      </c>
      <c r="F305" s="622">
        <v>0.1</v>
      </c>
      <c r="G305" s="622">
        <v>0</v>
      </c>
      <c r="H305" s="622">
        <v>0</v>
      </c>
      <c r="I305" s="622">
        <v>0</v>
      </c>
      <c r="J305" s="622">
        <v>0</v>
      </c>
      <c r="K305" s="622">
        <v>0.9</v>
      </c>
      <c r="L305" s="622">
        <v>1</v>
      </c>
      <c r="M305" s="622">
        <v>0.9</v>
      </c>
      <c r="N305" s="622">
        <v>1</v>
      </c>
      <c r="O305" s="622">
        <v>0</v>
      </c>
      <c r="P305" s="622">
        <v>0</v>
      </c>
      <c r="Q305" s="622">
        <v>0</v>
      </c>
      <c r="R305" s="622">
        <v>0</v>
      </c>
      <c r="S305" s="621">
        <f>VLOOKUP(B305,'[1]BuySell Data'!$A:$E,5,FALSE)</f>
        <v>2E-3</v>
      </c>
      <c r="T305" s="47" t="s">
        <v>960</v>
      </c>
      <c r="U305" s="12"/>
      <c r="V305" s="12"/>
    </row>
    <row r="306" spans="1:23">
      <c r="A306" s="308" t="s">
        <v>179</v>
      </c>
      <c r="B306" s="144"/>
      <c r="S306" s="32"/>
      <c r="T306" s="50"/>
      <c r="U306" s="12"/>
      <c r="V306" s="12"/>
    </row>
    <row r="307" spans="1:23">
      <c r="A307" s="315" t="s">
        <v>275</v>
      </c>
      <c r="B307" s="132" t="s">
        <v>274</v>
      </c>
      <c r="C307" s="26" t="s">
        <v>697</v>
      </c>
      <c r="D307" s="621">
        <f>VLOOKUP(B307,'[1]ICR Data'!$A:$E,5,FALSE)</f>
        <v>6.3E-3</v>
      </c>
      <c r="E307" s="622">
        <v>0</v>
      </c>
      <c r="F307" s="622">
        <v>0.05</v>
      </c>
      <c r="G307" s="622">
        <v>0</v>
      </c>
      <c r="H307" s="622">
        <v>0</v>
      </c>
      <c r="I307" s="622">
        <v>0</v>
      </c>
      <c r="J307" s="622">
        <v>0</v>
      </c>
      <c r="K307" s="622">
        <v>0</v>
      </c>
      <c r="L307" s="622">
        <v>0</v>
      </c>
      <c r="M307" s="622">
        <v>0.95</v>
      </c>
      <c r="N307" s="622">
        <v>1</v>
      </c>
      <c r="O307" s="622">
        <v>0</v>
      </c>
      <c r="P307" s="622">
        <v>0</v>
      </c>
      <c r="Q307" s="622">
        <v>0</v>
      </c>
      <c r="R307" s="622">
        <v>0</v>
      </c>
      <c r="S307" s="621">
        <f>VLOOKUP(B307,'[1]BuySell Data'!$A:$E,5,FALSE)</f>
        <v>1E-3</v>
      </c>
      <c r="T307" s="47" t="s">
        <v>1011</v>
      </c>
      <c r="U307" s="103"/>
      <c r="V307" s="103"/>
      <c r="W307" s="103"/>
    </row>
    <row r="308" spans="1:23">
      <c r="A308" s="240" t="s">
        <v>1135</v>
      </c>
      <c r="B308" s="132" t="s">
        <v>806</v>
      </c>
      <c r="C308" s="26" t="s">
        <v>697</v>
      </c>
      <c r="D308" s="621">
        <f>VLOOKUP(B308,'[1]ICR Data'!$A:$E,5,FALSE)</f>
        <v>7.4999999999999997E-3</v>
      </c>
      <c r="E308" s="111">
        <v>0</v>
      </c>
      <c r="F308" s="111">
        <v>0.2</v>
      </c>
      <c r="G308" s="111">
        <v>0</v>
      </c>
      <c r="H308" s="111">
        <v>0</v>
      </c>
      <c r="I308" s="111">
        <v>0</v>
      </c>
      <c r="J308" s="111">
        <v>0</v>
      </c>
      <c r="K308" s="111">
        <v>0</v>
      </c>
      <c r="L308" s="111">
        <v>0</v>
      </c>
      <c r="M308" s="111">
        <v>0.8</v>
      </c>
      <c r="N308" s="111">
        <v>1</v>
      </c>
      <c r="O308" s="111">
        <v>0</v>
      </c>
      <c r="P308" s="111">
        <v>0</v>
      </c>
      <c r="Q308" s="111">
        <v>0</v>
      </c>
      <c r="R308" s="111">
        <v>0</v>
      </c>
      <c r="S308" s="621">
        <f>VLOOKUP(B308,'[1]BuySell Data'!$A:$E,5,FALSE)</f>
        <v>3.0000000000000001E-3</v>
      </c>
      <c r="T308" s="47" t="s">
        <v>1012</v>
      </c>
      <c r="U308" s="103"/>
      <c r="V308" s="103"/>
      <c r="W308" s="103"/>
    </row>
    <row r="309" spans="1:23" s="59" customFormat="1">
      <c r="A309" s="339"/>
      <c r="B309" s="304"/>
      <c r="C309" s="93"/>
      <c r="D309" s="94" t="e">
        <f>MIN(D232:D308)</f>
        <v>#N/A</v>
      </c>
      <c r="E309" s="95" t="e">
        <f>MIN(E232:E307)</f>
        <v>#N/A</v>
      </c>
      <c r="F309" s="95"/>
      <c r="G309" s="95">
        <f>MIN(G232:G307)</f>
        <v>0</v>
      </c>
      <c r="H309" s="95"/>
      <c r="I309" s="95">
        <f>MIN(I232:I307)</f>
        <v>0</v>
      </c>
      <c r="J309" s="95"/>
      <c r="K309" s="95">
        <f>MIN(K232:K307)</f>
        <v>0</v>
      </c>
      <c r="L309" s="95"/>
      <c r="M309" s="95">
        <f>MIN(M232:M307)</f>
        <v>0</v>
      </c>
      <c r="N309" s="95"/>
      <c r="O309" s="95">
        <f>MIN(O232:O307)</f>
        <v>0</v>
      </c>
      <c r="P309" s="95"/>
      <c r="Q309" s="95">
        <f>MIN(Q232:Q307)</f>
        <v>0</v>
      </c>
      <c r="R309" s="96"/>
      <c r="S309" s="94" t="e">
        <f>MIN(S232:S308)</f>
        <v>#N/A</v>
      </c>
      <c r="T309" s="50"/>
    </row>
    <row r="310" spans="1:23" s="59" customFormat="1">
      <c r="A310" s="325"/>
      <c r="B310" s="304"/>
      <c r="C310" s="89"/>
      <c r="D310" s="94" t="e">
        <f>MAX(D232:D308)</f>
        <v>#N/A</v>
      </c>
      <c r="E310" s="96"/>
      <c r="F310" s="95">
        <f>MAX(F232:F307)</f>
        <v>1</v>
      </c>
      <c r="G310" s="95"/>
      <c r="H310" s="95">
        <f>MAX(H232:H307)</f>
        <v>0.3</v>
      </c>
      <c r="I310" s="95"/>
      <c r="J310" s="95">
        <f>MAX(J232:J307)</f>
        <v>1</v>
      </c>
      <c r="K310" s="95"/>
      <c r="L310" s="95">
        <f>MAX(L232:L307)</f>
        <v>1</v>
      </c>
      <c r="M310" s="95"/>
      <c r="N310" s="95">
        <f>MAX(N232:N307)</f>
        <v>1</v>
      </c>
      <c r="O310" s="95"/>
      <c r="P310" s="95">
        <f>MAX(P232:P307)</f>
        <v>0</v>
      </c>
      <c r="Q310" s="95"/>
      <c r="R310" s="95">
        <f>MAX(R232:R307)</f>
        <v>0</v>
      </c>
      <c r="S310" s="94" t="e">
        <f>MAX(S232:S308)</f>
        <v>#N/A</v>
      </c>
      <c r="T310" s="50"/>
    </row>
    <row r="311" spans="1:23">
      <c r="A311" s="304" t="s">
        <v>167</v>
      </c>
      <c r="B311" s="276"/>
      <c r="C311" s="46"/>
      <c r="S311" s="32"/>
      <c r="T311" s="50"/>
    </row>
    <row r="312" spans="1:23">
      <c r="A312" s="148" t="s">
        <v>1298</v>
      </c>
      <c r="B312" s="132" t="s">
        <v>1297</v>
      </c>
      <c r="C312" s="132" t="s">
        <v>697</v>
      </c>
      <c r="D312" s="625">
        <f>VLOOKUP(B312,'[1]ICR Data'!$A:$E,5,FALSE)</f>
        <v>1.09E-2</v>
      </c>
      <c r="E312" s="624">
        <v>0</v>
      </c>
      <c r="F312" s="624">
        <v>0</v>
      </c>
      <c r="G312" s="624">
        <v>0</v>
      </c>
      <c r="H312" s="624">
        <v>0</v>
      </c>
      <c r="I312" s="624">
        <v>0</v>
      </c>
      <c r="J312" s="624">
        <v>0</v>
      </c>
      <c r="K312" s="624">
        <v>0</v>
      </c>
      <c r="L312" s="624">
        <v>0</v>
      </c>
      <c r="M312" s="624">
        <v>0</v>
      </c>
      <c r="N312" s="624">
        <v>0</v>
      </c>
      <c r="O312" s="624">
        <v>0</v>
      </c>
      <c r="P312" s="624">
        <v>0</v>
      </c>
      <c r="Q312" s="624">
        <v>1</v>
      </c>
      <c r="R312" s="624">
        <v>1</v>
      </c>
      <c r="S312" s="621">
        <f>VLOOKUP(B312,'[1]BuySell Data'!$A:$E,5,FALSE)</f>
        <v>0</v>
      </c>
      <c r="T312" s="50"/>
    </row>
    <row r="313" spans="1:23">
      <c r="A313" s="148" t="s">
        <v>1132</v>
      </c>
      <c r="B313" s="132" t="s">
        <v>1131</v>
      </c>
      <c r="C313" s="26" t="s">
        <v>697</v>
      </c>
      <c r="D313" s="621">
        <f>VLOOKUP(B313,'[1]ICR Data'!$A:$E,5,FALSE)</f>
        <v>2.6699999999999998E-2</v>
      </c>
      <c r="E313" s="622">
        <v>0</v>
      </c>
      <c r="F313" s="622">
        <v>0</v>
      </c>
      <c r="G313" s="622">
        <v>0</v>
      </c>
      <c r="H313" s="622">
        <v>0</v>
      </c>
      <c r="I313" s="622">
        <v>0</v>
      </c>
      <c r="J313" s="622">
        <v>0</v>
      </c>
      <c r="K313" s="622">
        <v>0</v>
      </c>
      <c r="L313" s="622">
        <v>0</v>
      </c>
      <c r="M313" s="622">
        <v>0</v>
      </c>
      <c r="N313" s="622">
        <v>0</v>
      </c>
      <c r="O313" s="622">
        <v>0</v>
      </c>
      <c r="P313" s="622">
        <v>0</v>
      </c>
      <c r="Q313" s="622">
        <v>0</v>
      </c>
      <c r="R313" s="622">
        <v>1</v>
      </c>
      <c r="S313" s="621">
        <f>VLOOKUP(B313,'[1]BuySell Data'!$A:$E,5,FALSE)</f>
        <v>0</v>
      </c>
      <c r="T313" s="47"/>
    </row>
    <row r="314" spans="1:23">
      <c r="A314" s="240" t="s">
        <v>194</v>
      </c>
      <c r="B314" s="311" t="s">
        <v>195</v>
      </c>
      <c r="C314" s="26" t="s">
        <v>697</v>
      </c>
      <c r="D314" s="621">
        <f>VLOOKUP(B314,'[1]ICR Data'!$A:$E,5,FALSE)</f>
        <v>3.1300000000000001E-2</v>
      </c>
      <c r="E314" s="111">
        <v>0</v>
      </c>
      <c r="F314" s="111">
        <v>0</v>
      </c>
      <c r="G314" s="111">
        <v>0</v>
      </c>
      <c r="H314" s="111">
        <v>0</v>
      </c>
      <c r="I314" s="111">
        <v>0</v>
      </c>
      <c r="J314" s="111">
        <v>0</v>
      </c>
      <c r="K314" s="111">
        <v>0</v>
      </c>
      <c r="L314" s="111">
        <v>0</v>
      </c>
      <c r="M314" s="111">
        <v>0</v>
      </c>
      <c r="N314" s="111">
        <v>0</v>
      </c>
      <c r="O314" s="111">
        <v>0</v>
      </c>
      <c r="P314" s="111">
        <v>0</v>
      </c>
      <c r="Q314" s="111">
        <v>1</v>
      </c>
      <c r="R314" s="111">
        <v>1</v>
      </c>
      <c r="S314" s="621">
        <f>VLOOKUP(B314,'[1]BuySell Data'!$A:$E,5,FALSE)</f>
        <v>0</v>
      </c>
      <c r="T314" s="47" t="s">
        <v>1013</v>
      </c>
    </row>
    <row r="315" spans="1:23">
      <c r="A315" s="240" t="s">
        <v>559</v>
      </c>
      <c r="B315" s="311" t="s">
        <v>556</v>
      </c>
      <c r="C315" s="26" t="s">
        <v>697</v>
      </c>
      <c r="D315" s="621">
        <f>VLOOKUP(B315,'[1]ICR Data'!$A:$E,5,FALSE)</f>
        <v>1.4199999999999999E-2</v>
      </c>
      <c r="E315" s="111">
        <v>0</v>
      </c>
      <c r="F315" s="111">
        <v>0.05</v>
      </c>
      <c r="G315" s="111">
        <v>0</v>
      </c>
      <c r="H315" s="111">
        <v>0</v>
      </c>
      <c r="I315" s="111">
        <v>0</v>
      </c>
      <c r="J315" s="111">
        <v>0</v>
      </c>
      <c r="K315" s="111">
        <v>0</v>
      </c>
      <c r="L315" s="111">
        <v>0</v>
      </c>
      <c r="M315" s="111">
        <v>0</v>
      </c>
      <c r="N315" s="111">
        <v>0</v>
      </c>
      <c r="O315" s="111">
        <v>0</v>
      </c>
      <c r="P315" s="111">
        <v>0</v>
      </c>
      <c r="Q315" s="111">
        <v>0.95</v>
      </c>
      <c r="R315" s="111">
        <v>1</v>
      </c>
      <c r="S315" s="621">
        <f>VLOOKUP(B315,'[1]BuySell Data'!$A:$E,5,FALSE)</f>
        <v>2.0000000000000001E-4</v>
      </c>
      <c r="T315" s="47" t="s">
        <v>949</v>
      </c>
    </row>
    <row r="316" spans="1:23">
      <c r="A316" s="150" t="s">
        <v>74</v>
      </c>
      <c r="B316" s="302" t="s">
        <v>75</v>
      </c>
      <c r="C316" s="26" t="s">
        <v>697</v>
      </c>
      <c r="D316" s="621">
        <f>VLOOKUP(B316,'[1]ICR Data'!$A:$E,5,FALSE)</f>
        <v>2.1100000000000001E-2</v>
      </c>
      <c r="E316" s="111">
        <v>0</v>
      </c>
      <c r="F316" s="111">
        <v>0.1</v>
      </c>
      <c r="G316" s="111">
        <v>0</v>
      </c>
      <c r="H316" s="111">
        <v>0</v>
      </c>
      <c r="I316" s="111">
        <v>0</v>
      </c>
      <c r="J316" s="111">
        <v>0</v>
      </c>
      <c r="K316" s="111">
        <v>0</v>
      </c>
      <c r="L316" s="111">
        <v>0</v>
      </c>
      <c r="M316" s="111">
        <v>0</v>
      </c>
      <c r="N316" s="111">
        <v>0</v>
      </c>
      <c r="O316" s="111">
        <v>0</v>
      </c>
      <c r="P316" s="111">
        <v>0</v>
      </c>
      <c r="Q316" s="111">
        <v>0.9</v>
      </c>
      <c r="R316" s="111">
        <v>1</v>
      </c>
      <c r="S316" s="621">
        <f>VLOOKUP(B316,'[1]BuySell Data'!$A:$E,5,FALSE)</f>
        <v>1E-3</v>
      </c>
      <c r="T316" s="47" t="s">
        <v>1014</v>
      </c>
    </row>
    <row r="317" spans="1:23" s="59" customFormat="1">
      <c r="B317" s="93"/>
      <c r="C317" s="93"/>
      <c r="D317" s="94">
        <f>MIN(D313:D316)</f>
        <v>1.4199999999999999E-2</v>
      </c>
      <c r="E317" s="95">
        <f>MIN(E313:E316)</f>
        <v>0</v>
      </c>
      <c r="F317" s="95"/>
      <c r="G317" s="95">
        <f>MIN(G313:G316)</f>
        <v>0</v>
      </c>
      <c r="H317" s="95"/>
      <c r="I317" s="95">
        <f>MIN(I313:I316)</f>
        <v>0</v>
      </c>
      <c r="J317" s="95"/>
      <c r="K317" s="95">
        <f>MIN(K313:K316)</f>
        <v>0</v>
      </c>
      <c r="L317" s="95"/>
      <c r="M317" s="95">
        <f>MIN(M313:M316)</f>
        <v>0</v>
      </c>
      <c r="N317" s="95"/>
      <c r="O317" s="95">
        <f>MIN(O313:O316)</f>
        <v>0</v>
      </c>
      <c r="P317" s="95"/>
      <c r="Q317" s="95">
        <f>MIN(Q313:Q316)</f>
        <v>0</v>
      </c>
      <c r="R317" s="96"/>
      <c r="S317" s="94">
        <f>MIN(S313:S316)</f>
        <v>0</v>
      </c>
      <c r="T317" s="92"/>
    </row>
    <row r="318" spans="1:23" s="59" customFormat="1">
      <c r="B318" s="93"/>
      <c r="C318" s="93"/>
      <c r="D318" s="94">
        <f>MAX(D313:D316)</f>
        <v>3.1300000000000001E-2</v>
      </c>
      <c r="E318" s="96"/>
      <c r="F318" s="95">
        <f>MAX(F313:F316)</f>
        <v>0.1</v>
      </c>
      <c r="G318" s="95"/>
      <c r="H318" s="95">
        <f>MAX(H313:H316)</f>
        <v>0</v>
      </c>
      <c r="I318" s="95"/>
      <c r="J318" s="95">
        <f>MAX(J313:J316)</f>
        <v>0</v>
      </c>
      <c r="K318" s="95"/>
      <c r="L318" s="95">
        <f>MAX(L313:L316)</f>
        <v>0</v>
      </c>
      <c r="M318" s="95"/>
      <c r="N318" s="95">
        <f>MAX(N313:N316)</f>
        <v>0</v>
      </c>
      <c r="O318" s="95"/>
      <c r="P318" s="95">
        <f>MAX(P313:P316)</f>
        <v>0</v>
      </c>
      <c r="Q318" s="95"/>
      <c r="R318" s="95">
        <f>MAX(R313:R316)</f>
        <v>1</v>
      </c>
      <c r="S318" s="94">
        <f>MAX(S313:S316)</f>
        <v>1E-3</v>
      </c>
      <c r="T318" s="92"/>
    </row>
    <row r="319" spans="1:23">
      <c r="A319" s="90"/>
      <c r="B319" s="101"/>
      <c r="C319" s="90"/>
    </row>
    <row r="320" spans="1:23">
      <c r="A320" s="870" t="s">
        <v>625</v>
      </c>
      <c r="B320" s="870"/>
      <c r="C320" s="870"/>
      <c r="D320" s="97" t="e">
        <f>MIN(D10:D318)</f>
        <v>#N/A</v>
      </c>
      <c r="P320" s="870" t="s">
        <v>625</v>
      </c>
      <c r="Q320" s="870"/>
      <c r="R320" s="870"/>
      <c r="S320" s="97" t="e">
        <f>MIN(S10:S318)</f>
        <v>#N/A</v>
      </c>
      <c r="T320" s="54"/>
    </row>
    <row r="321" spans="1:20">
      <c r="A321" s="90"/>
      <c r="B321" s="297" t="s">
        <v>624</v>
      </c>
      <c r="C321" s="90"/>
      <c r="D321" s="97" t="e">
        <f>MAX(D10:D318)</f>
        <v>#N/A</v>
      </c>
      <c r="P321" s="870" t="s">
        <v>624</v>
      </c>
      <c r="Q321" s="870"/>
      <c r="R321" s="870"/>
      <c r="S321" s="97" t="e">
        <f>MAX(S10:S318)</f>
        <v>#N/A</v>
      </c>
      <c r="T321" s="54"/>
    </row>
    <row r="322" spans="1:20">
      <c r="A322" s="105" t="s">
        <v>709</v>
      </c>
      <c r="B322" s="101"/>
      <c r="C322" s="90"/>
      <c r="D322" s="106"/>
      <c r="T322" s="54"/>
    </row>
    <row r="323" spans="1:20">
      <c r="A323" s="90"/>
      <c r="B323" s="101"/>
      <c r="C323" s="90"/>
      <c r="D323" s="106"/>
      <c r="T323" s="54"/>
    </row>
    <row r="324" spans="1:20">
      <c r="A324" s="90"/>
      <c r="B324" s="101"/>
      <c r="C324" s="90"/>
      <c r="D324" s="106"/>
      <c r="T324" s="54"/>
    </row>
    <row r="325" spans="1:20">
      <c r="A325" s="90"/>
      <c r="B325" s="101"/>
      <c r="C325" s="90"/>
      <c r="D325" s="106"/>
      <c r="T325" s="54"/>
    </row>
    <row r="326" spans="1:20">
      <c r="A326" s="90"/>
      <c r="B326" s="101"/>
      <c r="C326" s="90"/>
      <c r="D326" s="106"/>
      <c r="T326" s="54"/>
    </row>
    <row r="327" spans="1:20">
      <c r="A327" s="90"/>
      <c r="B327" s="101"/>
      <c r="C327" s="90"/>
      <c r="D327" s="90"/>
      <c r="P327" s="104"/>
      <c r="Q327" s="54"/>
      <c r="R327" s="54"/>
      <c r="S327" s="54"/>
      <c r="T327" s="54"/>
    </row>
    <row r="328" spans="1:20">
      <c r="A328" s="90"/>
      <c r="B328" s="101"/>
      <c r="C328" s="90"/>
      <c r="D328" s="90"/>
      <c r="P328" s="104"/>
      <c r="Q328" s="54"/>
      <c r="R328" s="54"/>
      <c r="S328" s="54"/>
      <c r="T328" s="54"/>
    </row>
    <row r="329" spans="1:20">
      <c r="B329" s="101"/>
      <c r="C329" s="90"/>
      <c r="D329" s="90"/>
      <c r="P329" s="104"/>
      <c r="Q329" s="54"/>
      <c r="R329" s="54"/>
      <c r="S329" s="54"/>
      <c r="T329" s="54"/>
    </row>
    <row r="330" spans="1:20">
      <c r="D330" s="90"/>
      <c r="P330" s="104"/>
      <c r="Q330" s="54"/>
      <c r="R330" s="54"/>
      <c r="S330" s="54"/>
      <c r="T330" s="54"/>
    </row>
    <row r="331" spans="1:20">
      <c r="D331" s="90"/>
      <c r="P331" s="104"/>
      <c r="Q331" s="54"/>
      <c r="R331" s="54"/>
      <c r="S331" s="54"/>
      <c r="T331" s="54"/>
    </row>
    <row r="332" spans="1:20">
      <c r="D332" s="90"/>
      <c r="P332" s="104"/>
      <c r="Q332" s="54"/>
      <c r="R332" s="54"/>
      <c r="S332" s="54"/>
      <c r="T332" s="54"/>
    </row>
    <row r="333" spans="1:20">
      <c r="D333" s="90"/>
      <c r="P333" s="104"/>
      <c r="Q333" s="54"/>
      <c r="R333" s="54"/>
      <c r="S333" s="54"/>
      <c r="T333" s="54"/>
    </row>
    <row r="334" spans="1:20">
      <c r="D334" s="90"/>
      <c r="P334" s="104"/>
      <c r="Q334" s="54"/>
      <c r="R334" s="54"/>
      <c r="S334" s="54"/>
      <c r="T334" s="54"/>
    </row>
    <row r="335" spans="1:20">
      <c r="D335" s="90"/>
      <c r="P335" s="104"/>
      <c r="Q335" s="54"/>
      <c r="R335" s="54"/>
      <c r="S335" s="54"/>
      <c r="T335" s="54"/>
    </row>
    <row r="336" spans="1:20">
      <c r="B336" s="54"/>
      <c r="C336" s="54"/>
      <c r="D336" s="90"/>
      <c r="P336" s="104"/>
      <c r="Q336" s="54"/>
      <c r="R336" s="54"/>
      <c r="S336" s="54"/>
      <c r="T336" s="54"/>
    </row>
    <row r="337" spans="2:20">
      <c r="B337" s="54"/>
      <c r="C337" s="54"/>
      <c r="D337" s="90"/>
      <c r="P337" s="104"/>
      <c r="Q337" s="54"/>
      <c r="R337" s="54"/>
      <c r="S337" s="54"/>
      <c r="T337" s="54"/>
    </row>
    <row r="338" spans="2:20">
      <c r="B338" s="54"/>
      <c r="C338" s="54"/>
      <c r="D338" s="90"/>
      <c r="P338" s="104"/>
      <c r="Q338" s="54"/>
      <c r="R338" s="54"/>
      <c r="S338" s="54"/>
      <c r="T338" s="54"/>
    </row>
    <row r="339" spans="2:20">
      <c r="B339" s="54"/>
      <c r="C339" s="54"/>
      <c r="D339" s="90"/>
      <c r="P339" s="104"/>
      <c r="Q339" s="54"/>
      <c r="R339" s="54"/>
      <c r="S339" s="54"/>
      <c r="T339" s="54"/>
    </row>
    <row r="340" spans="2:20">
      <c r="B340" s="54"/>
      <c r="C340" s="54"/>
      <c r="D340" s="90"/>
      <c r="P340" s="104"/>
      <c r="Q340" s="54"/>
      <c r="R340" s="54"/>
      <c r="S340" s="54"/>
      <c r="T340" s="54"/>
    </row>
    <row r="341" spans="2:20">
      <c r="B341" s="54"/>
      <c r="C341" s="54"/>
      <c r="D341" s="90"/>
      <c r="P341" s="104"/>
      <c r="Q341" s="54"/>
      <c r="R341" s="54"/>
      <c r="S341" s="54"/>
      <c r="T341" s="54"/>
    </row>
    <row r="342" spans="2:20">
      <c r="B342" s="54"/>
      <c r="C342" s="54"/>
      <c r="D342" s="90"/>
      <c r="P342" s="104"/>
      <c r="Q342" s="54"/>
      <c r="R342" s="54"/>
      <c r="S342" s="54"/>
      <c r="T342" s="54"/>
    </row>
    <row r="343" spans="2:20">
      <c r="B343" s="54"/>
      <c r="C343" s="54"/>
      <c r="D343" s="90"/>
      <c r="P343" s="104"/>
      <c r="Q343" s="54"/>
      <c r="R343" s="54"/>
      <c r="S343" s="54"/>
      <c r="T343" s="54"/>
    </row>
    <row r="344" spans="2:20">
      <c r="B344" s="54"/>
      <c r="C344" s="54"/>
      <c r="D344" s="90"/>
      <c r="P344" s="104"/>
      <c r="Q344" s="54"/>
      <c r="R344" s="54"/>
      <c r="S344" s="54"/>
      <c r="T344" s="54"/>
    </row>
    <row r="345" spans="2:20">
      <c r="B345" s="54"/>
      <c r="C345" s="54"/>
      <c r="D345" s="90"/>
      <c r="P345" s="104"/>
      <c r="Q345" s="54"/>
      <c r="R345" s="54"/>
      <c r="S345" s="54"/>
      <c r="T345" s="54"/>
    </row>
    <row r="346" spans="2:20">
      <c r="B346" s="54"/>
      <c r="C346" s="54"/>
      <c r="D346" s="90"/>
      <c r="P346" s="104"/>
      <c r="Q346" s="54"/>
      <c r="R346" s="54"/>
      <c r="S346" s="54"/>
      <c r="T346" s="54"/>
    </row>
    <row r="347" spans="2:20">
      <c r="B347" s="54"/>
      <c r="C347" s="54"/>
      <c r="D347" s="90"/>
      <c r="P347" s="104"/>
      <c r="Q347" s="54"/>
      <c r="R347" s="54"/>
      <c r="S347" s="54"/>
      <c r="T347" s="54"/>
    </row>
    <row r="348" spans="2:20">
      <c r="B348" s="54"/>
      <c r="C348" s="54"/>
      <c r="D348" s="90"/>
      <c r="P348" s="104"/>
      <c r="Q348" s="54"/>
      <c r="R348" s="54"/>
      <c r="S348" s="54"/>
      <c r="T348" s="54"/>
    </row>
  </sheetData>
  <sortState xmlns:xlrd2="http://schemas.microsoft.com/office/spreadsheetml/2017/richdata2" ref="A150:IK173">
    <sortCondition ref="A150:A173"/>
  </sortState>
  <mergeCells count="4">
    <mergeCell ref="E1:R1"/>
    <mergeCell ref="P321:R321"/>
    <mergeCell ref="P320:R320"/>
    <mergeCell ref="A320:C320"/>
  </mergeCells>
  <conditionalFormatting sqref="A31 A303">
    <cfRule type="cellIs" dxfId="3" priority="1" stopIfTrue="1" operator="equal">
      <formula>#REF!</formula>
    </cfRule>
    <cfRule type="cellIs" dxfId="2" priority="2" stopIfTrue="1" operator="equal">
      <formula>#REF!</formula>
    </cfRule>
  </conditionalFormatting>
  <printOptions horizontalCentered="1"/>
  <pageMargins left="0.70866141732283472" right="0.70866141732283472" top="0.74803149606299213" bottom="0.74803149606299213" header="0.31496062992125984" footer="0.31496062992125984"/>
  <pageSetup paperSize="8" scale="92" fitToHeight="0" orientation="landscape" r:id="rId1"/>
  <headerFooter alignWithMargins="0">
    <oddFooter>Page &amp;P of &amp;N</oddFooter>
  </headerFooter>
  <rowBreaks count="4" manualBreakCount="4">
    <brk id="63" max="18" man="1"/>
    <brk id="129" max="18" man="1"/>
    <brk id="183" max="18" man="1"/>
    <brk id="212" max="1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03"/>
  <sheetViews>
    <sheetView zoomScaleNormal="100" workbookViewId="0">
      <selection activeCell="D2" sqref="D2"/>
    </sheetView>
  </sheetViews>
  <sheetFormatPr defaultColWidth="9.140625" defaultRowHeight="12.75"/>
  <cols>
    <col min="1" max="1" width="9.140625" style="21"/>
    <col min="2" max="2" width="43.5703125" style="54" bestFit="1" customWidth="1"/>
    <col min="3" max="3" width="28.85546875" style="54" bestFit="1" customWidth="1"/>
    <col min="4" max="4" width="20.42578125" style="90" bestFit="1" customWidth="1"/>
    <col min="5" max="16384" width="9.140625" style="54"/>
  </cols>
  <sheetData>
    <row r="1" spans="1:4" ht="20.100000000000001" customHeight="1">
      <c r="A1" s="755" t="s">
        <v>658</v>
      </c>
      <c r="B1" s="113" t="s">
        <v>657</v>
      </c>
      <c r="C1" s="113" t="s">
        <v>656</v>
      </c>
      <c r="D1" s="114" t="s">
        <v>655</v>
      </c>
    </row>
    <row r="2" spans="1:4">
      <c r="A2" s="698" t="s">
        <v>280</v>
      </c>
      <c r="B2" s="696" t="s">
        <v>1654</v>
      </c>
      <c r="C2" s="150" t="s">
        <v>1830</v>
      </c>
      <c r="D2" s="697">
        <f t="shared" ref="D2:D65" si="0">IF(C2="Financials",60%,40%)</f>
        <v>0.6</v>
      </c>
    </row>
    <row r="3" spans="1:4">
      <c r="A3" s="698" t="s">
        <v>285</v>
      </c>
      <c r="B3" s="696" t="s">
        <v>854</v>
      </c>
      <c r="C3" s="696" t="s">
        <v>1571</v>
      </c>
      <c r="D3" s="697">
        <f t="shared" si="0"/>
        <v>0.4</v>
      </c>
    </row>
    <row r="4" spans="1:4">
      <c r="A4" s="698" t="s">
        <v>286</v>
      </c>
      <c r="B4" s="696" t="s">
        <v>287</v>
      </c>
      <c r="C4" s="696" t="s">
        <v>1577</v>
      </c>
      <c r="D4" s="697">
        <f t="shared" si="0"/>
        <v>0.4</v>
      </c>
    </row>
    <row r="5" spans="1:4">
      <c r="A5" s="698" t="s">
        <v>281</v>
      </c>
      <c r="B5" s="696" t="s">
        <v>1694</v>
      </c>
      <c r="C5" s="150" t="s">
        <v>1830</v>
      </c>
      <c r="D5" s="697">
        <f t="shared" si="0"/>
        <v>0.6</v>
      </c>
    </row>
    <row r="6" spans="1:4">
      <c r="A6" s="698" t="s">
        <v>283</v>
      </c>
      <c r="B6" s="696" t="s">
        <v>1673</v>
      </c>
      <c r="C6" s="150" t="s">
        <v>1830</v>
      </c>
      <c r="D6" s="697">
        <f t="shared" si="0"/>
        <v>0.6</v>
      </c>
    </row>
    <row r="7" spans="1:4">
      <c r="A7" s="698" t="s">
        <v>282</v>
      </c>
      <c r="B7" s="696" t="s">
        <v>1648</v>
      </c>
      <c r="C7" s="150" t="s">
        <v>1830</v>
      </c>
      <c r="D7" s="697">
        <f t="shared" si="0"/>
        <v>0.6</v>
      </c>
    </row>
    <row r="8" spans="1:4">
      <c r="A8" s="698" t="s">
        <v>288</v>
      </c>
      <c r="B8" s="696" t="s">
        <v>289</v>
      </c>
      <c r="C8" s="696" t="s">
        <v>1573</v>
      </c>
      <c r="D8" s="697">
        <f t="shared" si="0"/>
        <v>0.4</v>
      </c>
    </row>
    <row r="9" spans="1:4">
      <c r="A9" s="698" t="s">
        <v>291</v>
      </c>
      <c r="B9" s="696" t="s">
        <v>1672</v>
      </c>
      <c r="C9" s="150" t="s">
        <v>1830</v>
      </c>
      <c r="D9" s="697">
        <f t="shared" si="0"/>
        <v>0.6</v>
      </c>
    </row>
    <row r="10" spans="1:4">
      <c r="A10" s="698" t="s">
        <v>308</v>
      </c>
      <c r="B10" s="696" t="s">
        <v>309</v>
      </c>
      <c r="C10" s="696" t="s">
        <v>1579</v>
      </c>
      <c r="D10" s="697">
        <f t="shared" si="0"/>
        <v>0.4</v>
      </c>
    </row>
    <row r="11" spans="1:4">
      <c r="A11" s="698" t="s">
        <v>340</v>
      </c>
      <c r="B11" s="696" t="s">
        <v>1662</v>
      </c>
      <c r="C11" s="696" t="s">
        <v>1571</v>
      </c>
      <c r="D11" s="697">
        <f t="shared" si="0"/>
        <v>0.4</v>
      </c>
    </row>
    <row r="12" spans="1:4">
      <c r="A12" s="698" t="s">
        <v>284</v>
      </c>
      <c r="B12" s="696" t="s">
        <v>1691</v>
      </c>
      <c r="C12" s="696" t="s">
        <v>1578</v>
      </c>
      <c r="D12" s="697">
        <f t="shared" si="0"/>
        <v>0.4</v>
      </c>
    </row>
    <row r="13" spans="1:4">
      <c r="A13" s="698" t="s">
        <v>1442</v>
      </c>
      <c r="B13" s="696" t="s">
        <v>1695</v>
      </c>
      <c r="C13" s="696" t="s">
        <v>1572</v>
      </c>
      <c r="D13" s="697">
        <f t="shared" si="0"/>
        <v>0.4</v>
      </c>
    </row>
    <row r="14" spans="1:4">
      <c r="A14" s="698" t="s">
        <v>295</v>
      </c>
      <c r="B14" s="696" t="s">
        <v>296</v>
      </c>
      <c r="C14" s="696" t="s">
        <v>1571</v>
      </c>
      <c r="D14" s="697">
        <f t="shared" si="0"/>
        <v>0.4</v>
      </c>
    </row>
    <row r="15" spans="1:4">
      <c r="A15" s="698" t="s">
        <v>293</v>
      </c>
      <c r="B15" s="696" t="s">
        <v>294</v>
      </c>
      <c r="C15" s="696" t="s">
        <v>1574</v>
      </c>
      <c r="D15" s="697">
        <f t="shared" si="0"/>
        <v>0.4</v>
      </c>
    </row>
    <row r="16" spans="1:4">
      <c r="A16" s="698" t="s">
        <v>335</v>
      </c>
      <c r="B16" s="696" t="s">
        <v>1646</v>
      </c>
      <c r="C16" s="150" t="s">
        <v>1573</v>
      </c>
      <c r="D16" s="697">
        <f t="shared" si="0"/>
        <v>0.4</v>
      </c>
    </row>
    <row r="17" spans="1:4">
      <c r="A17" s="698" t="s">
        <v>290</v>
      </c>
      <c r="B17" s="696" t="s">
        <v>1697</v>
      </c>
      <c r="C17" s="696" t="s">
        <v>1569</v>
      </c>
      <c r="D17" s="697">
        <f t="shared" si="0"/>
        <v>0.4</v>
      </c>
    </row>
    <row r="18" spans="1:4">
      <c r="A18" s="698" t="s">
        <v>299</v>
      </c>
      <c r="B18" s="696" t="s">
        <v>1679</v>
      </c>
      <c r="C18" s="150" t="s">
        <v>1830</v>
      </c>
      <c r="D18" s="697">
        <f t="shared" si="0"/>
        <v>0.6</v>
      </c>
    </row>
    <row r="19" spans="1:4">
      <c r="A19" s="698" t="s">
        <v>718</v>
      </c>
      <c r="B19" s="696" t="s">
        <v>1817</v>
      </c>
      <c r="C19" s="696" t="s">
        <v>1577</v>
      </c>
      <c r="D19" s="697">
        <f t="shared" si="0"/>
        <v>0.4</v>
      </c>
    </row>
    <row r="20" spans="1:4">
      <c r="A20" s="698" t="s">
        <v>333</v>
      </c>
      <c r="B20" s="696" t="s">
        <v>1681</v>
      </c>
      <c r="C20" s="696" t="s">
        <v>1578</v>
      </c>
      <c r="D20" s="697">
        <f t="shared" si="0"/>
        <v>0.4</v>
      </c>
    </row>
    <row r="21" spans="1:4">
      <c r="A21" s="698" t="s">
        <v>297</v>
      </c>
      <c r="B21" s="696" t="s">
        <v>298</v>
      </c>
      <c r="C21" s="696" t="s">
        <v>1574</v>
      </c>
      <c r="D21" s="697">
        <f t="shared" si="0"/>
        <v>0.4</v>
      </c>
    </row>
    <row r="22" spans="1:4">
      <c r="A22" s="698" t="s">
        <v>582</v>
      </c>
      <c r="B22" s="696" t="s">
        <v>1698</v>
      </c>
      <c r="C22" s="696" t="s">
        <v>1575</v>
      </c>
      <c r="D22" s="697">
        <f t="shared" si="0"/>
        <v>0.4</v>
      </c>
    </row>
    <row r="23" spans="1:4">
      <c r="A23" s="698" t="s">
        <v>855</v>
      </c>
      <c r="B23" s="696" t="s">
        <v>1655</v>
      </c>
      <c r="C23" s="696" t="s">
        <v>1569</v>
      </c>
      <c r="D23" s="697">
        <f t="shared" si="0"/>
        <v>0.4</v>
      </c>
    </row>
    <row r="24" spans="1:4">
      <c r="A24" s="698" t="s">
        <v>742</v>
      </c>
      <c r="B24" s="696" t="s">
        <v>1699</v>
      </c>
      <c r="C24" s="696" t="s">
        <v>1575</v>
      </c>
      <c r="D24" s="697">
        <f t="shared" si="0"/>
        <v>0.4</v>
      </c>
    </row>
    <row r="25" spans="1:4">
      <c r="A25" s="698" t="s">
        <v>337</v>
      </c>
      <c r="B25" s="696" t="s">
        <v>1656</v>
      </c>
      <c r="C25" s="696" t="s">
        <v>1574</v>
      </c>
      <c r="D25" s="697">
        <f t="shared" si="0"/>
        <v>0.4</v>
      </c>
    </row>
    <row r="26" spans="1:4">
      <c r="A26" s="698" t="s">
        <v>336</v>
      </c>
      <c r="B26" s="696" t="s">
        <v>1688</v>
      </c>
      <c r="C26" s="696" t="s">
        <v>1572</v>
      </c>
      <c r="D26" s="697">
        <f t="shared" si="0"/>
        <v>0.4</v>
      </c>
    </row>
    <row r="27" spans="1:4">
      <c r="A27" s="698" t="s">
        <v>395</v>
      </c>
      <c r="B27" s="696" t="s">
        <v>1675</v>
      </c>
      <c r="C27" s="696" t="s">
        <v>1571</v>
      </c>
      <c r="D27" s="697">
        <f t="shared" si="0"/>
        <v>0.4</v>
      </c>
    </row>
    <row r="28" spans="1:4">
      <c r="A28" s="698" t="s">
        <v>790</v>
      </c>
      <c r="B28" s="696" t="s">
        <v>791</v>
      </c>
      <c r="C28" s="696" t="s">
        <v>1577</v>
      </c>
      <c r="D28" s="697">
        <f t="shared" si="0"/>
        <v>0.4</v>
      </c>
    </row>
    <row r="29" spans="1:4">
      <c r="A29" s="698" t="s">
        <v>312</v>
      </c>
      <c r="B29" s="696" t="s">
        <v>313</v>
      </c>
      <c r="C29" s="696" t="s">
        <v>1577</v>
      </c>
      <c r="D29" s="697">
        <f t="shared" si="0"/>
        <v>0.4</v>
      </c>
    </row>
    <row r="30" spans="1:4">
      <c r="A30" s="698" t="s">
        <v>302</v>
      </c>
      <c r="B30" s="696" t="s">
        <v>1689</v>
      </c>
      <c r="C30" s="150" t="s">
        <v>1830</v>
      </c>
      <c r="D30" s="697">
        <f t="shared" si="0"/>
        <v>0.6</v>
      </c>
    </row>
    <row r="31" spans="1:4">
      <c r="A31" s="698" t="s">
        <v>1903</v>
      </c>
      <c r="B31" s="696" t="s">
        <v>1904</v>
      </c>
      <c r="C31" s="696" t="s">
        <v>1574</v>
      </c>
      <c r="D31" s="697">
        <f t="shared" si="0"/>
        <v>0.4</v>
      </c>
    </row>
    <row r="32" spans="1:4">
      <c r="A32" s="698" t="s">
        <v>325</v>
      </c>
      <c r="B32" s="696" t="s">
        <v>1676</v>
      </c>
      <c r="C32" s="696" t="s">
        <v>1570</v>
      </c>
      <c r="D32" s="697">
        <f t="shared" si="0"/>
        <v>0.4</v>
      </c>
    </row>
    <row r="33" spans="1:4">
      <c r="A33" s="698" t="s">
        <v>305</v>
      </c>
      <c r="B33" s="696" t="s">
        <v>1664</v>
      </c>
      <c r="C33" s="150" t="s">
        <v>1830</v>
      </c>
      <c r="D33" s="697">
        <f t="shared" si="0"/>
        <v>0.6</v>
      </c>
    </row>
    <row r="34" spans="1:4">
      <c r="A34" s="698" t="s">
        <v>357</v>
      </c>
      <c r="B34" s="696" t="s">
        <v>1663</v>
      </c>
      <c r="C34" s="696" t="s">
        <v>1577</v>
      </c>
      <c r="D34" s="697">
        <f t="shared" si="0"/>
        <v>0.4</v>
      </c>
    </row>
    <row r="35" spans="1:4">
      <c r="A35" s="698" t="s">
        <v>292</v>
      </c>
      <c r="B35" s="696" t="s">
        <v>1684</v>
      </c>
      <c r="C35" s="696" t="s">
        <v>1579</v>
      </c>
      <c r="D35" s="697">
        <f t="shared" si="0"/>
        <v>0.4</v>
      </c>
    </row>
    <row r="36" spans="1:4">
      <c r="A36" s="698" t="s">
        <v>346</v>
      </c>
      <c r="B36" s="696" t="s">
        <v>347</v>
      </c>
      <c r="C36" s="696" t="s">
        <v>1577</v>
      </c>
      <c r="D36" s="697">
        <f t="shared" si="0"/>
        <v>0.4</v>
      </c>
    </row>
    <row r="37" spans="1:4">
      <c r="A37" s="756" t="s">
        <v>328</v>
      </c>
      <c r="B37" s="84" t="s">
        <v>1667</v>
      </c>
      <c r="C37" s="696" t="s">
        <v>1571</v>
      </c>
      <c r="D37" s="697">
        <f t="shared" si="0"/>
        <v>0.4</v>
      </c>
    </row>
    <row r="38" spans="1:4">
      <c r="A38" s="698" t="s">
        <v>343</v>
      </c>
      <c r="B38" s="696" t="s">
        <v>344</v>
      </c>
      <c r="C38" s="696" t="s">
        <v>1571</v>
      </c>
      <c r="D38" s="697">
        <f t="shared" si="0"/>
        <v>0.4</v>
      </c>
    </row>
    <row r="39" spans="1:4">
      <c r="A39" s="698" t="s">
        <v>381</v>
      </c>
      <c r="B39" s="696" t="s">
        <v>1660</v>
      </c>
      <c r="C39" s="696" t="s">
        <v>1571</v>
      </c>
      <c r="D39" s="697">
        <f t="shared" si="0"/>
        <v>0.4</v>
      </c>
    </row>
    <row r="40" spans="1:4">
      <c r="A40" s="698" t="s">
        <v>321</v>
      </c>
      <c r="B40" s="696" t="s">
        <v>1678</v>
      </c>
      <c r="C40" s="696" t="s">
        <v>1574</v>
      </c>
      <c r="D40" s="697">
        <f t="shared" si="0"/>
        <v>0.4</v>
      </c>
    </row>
    <row r="41" spans="1:4">
      <c r="A41" s="698" t="s">
        <v>326</v>
      </c>
      <c r="B41" s="696" t="s">
        <v>327</v>
      </c>
      <c r="C41" s="150" t="s">
        <v>1830</v>
      </c>
      <c r="D41" s="697">
        <f t="shared" si="0"/>
        <v>0.6</v>
      </c>
    </row>
    <row r="42" spans="1:4">
      <c r="A42" s="698" t="s">
        <v>664</v>
      </c>
      <c r="B42" s="696" t="s">
        <v>1687</v>
      </c>
      <c r="C42" s="150" t="s">
        <v>1830</v>
      </c>
      <c r="D42" s="697">
        <f t="shared" si="0"/>
        <v>0.6</v>
      </c>
    </row>
    <row r="43" spans="1:4">
      <c r="A43" s="698" t="s">
        <v>339</v>
      </c>
      <c r="B43" s="696" t="s">
        <v>1671</v>
      </c>
      <c r="C43" s="150" t="s">
        <v>1830</v>
      </c>
      <c r="D43" s="697">
        <f t="shared" si="0"/>
        <v>0.6</v>
      </c>
    </row>
    <row r="44" spans="1:4">
      <c r="A44" s="698" t="s">
        <v>329</v>
      </c>
      <c r="B44" s="696" t="s">
        <v>1686</v>
      </c>
      <c r="C44" s="696" t="s">
        <v>1577</v>
      </c>
      <c r="D44" s="697">
        <f t="shared" si="0"/>
        <v>0.4</v>
      </c>
    </row>
    <row r="45" spans="1:4">
      <c r="A45" s="698" t="s">
        <v>334</v>
      </c>
      <c r="B45" s="696" t="s">
        <v>1701</v>
      </c>
      <c r="C45" s="696" t="s">
        <v>1574</v>
      </c>
      <c r="D45" s="697">
        <f t="shared" si="0"/>
        <v>0.4</v>
      </c>
    </row>
    <row r="46" spans="1:4">
      <c r="A46" s="698" t="s">
        <v>366</v>
      </c>
      <c r="B46" s="696" t="s">
        <v>1653</v>
      </c>
      <c r="C46" s="696" t="s">
        <v>1578</v>
      </c>
      <c r="D46" s="697">
        <f t="shared" si="0"/>
        <v>0.4</v>
      </c>
    </row>
    <row r="47" spans="1:4">
      <c r="A47" s="698" t="s">
        <v>314</v>
      </c>
      <c r="B47" s="696" t="s">
        <v>315</v>
      </c>
      <c r="C47" s="696" t="s">
        <v>1579</v>
      </c>
      <c r="D47" s="697">
        <f t="shared" si="0"/>
        <v>0.4</v>
      </c>
    </row>
    <row r="48" spans="1:4">
      <c r="A48" s="698" t="s">
        <v>1441</v>
      </c>
      <c r="B48" s="696" t="s">
        <v>1690</v>
      </c>
      <c r="C48" s="696" t="s">
        <v>1573</v>
      </c>
      <c r="D48" s="697">
        <f t="shared" si="0"/>
        <v>0.4</v>
      </c>
    </row>
    <row r="49" spans="1:4">
      <c r="A49" s="698" t="s">
        <v>316</v>
      </c>
      <c r="B49" s="696" t="s">
        <v>317</v>
      </c>
      <c r="C49" s="696" t="s">
        <v>1570</v>
      </c>
      <c r="D49" s="697">
        <f t="shared" si="0"/>
        <v>0.4</v>
      </c>
    </row>
    <row r="50" spans="1:4">
      <c r="A50" s="698" t="s">
        <v>303</v>
      </c>
      <c r="B50" s="696" t="s">
        <v>893</v>
      </c>
      <c r="C50" s="696" t="s">
        <v>1571</v>
      </c>
      <c r="D50" s="697">
        <f t="shared" si="0"/>
        <v>0.4</v>
      </c>
    </row>
    <row r="51" spans="1:4">
      <c r="A51" s="698" t="s">
        <v>386</v>
      </c>
      <c r="B51" s="696" t="s">
        <v>387</v>
      </c>
      <c r="C51" s="696" t="s">
        <v>1573</v>
      </c>
      <c r="D51" s="697">
        <f t="shared" si="0"/>
        <v>0.4</v>
      </c>
    </row>
    <row r="52" spans="1:4">
      <c r="A52" s="698" t="s">
        <v>310</v>
      </c>
      <c r="B52" s="696" t="s">
        <v>311</v>
      </c>
      <c r="C52" s="696" t="s">
        <v>1579</v>
      </c>
      <c r="D52" s="697">
        <f t="shared" si="0"/>
        <v>0.4</v>
      </c>
    </row>
    <row r="53" spans="1:4">
      <c r="A53" s="698" t="s">
        <v>1147</v>
      </c>
      <c r="B53" s="696" t="s">
        <v>1148</v>
      </c>
      <c r="C53" s="696" t="s">
        <v>1574</v>
      </c>
      <c r="D53" s="697">
        <f t="shared" si="0"/>
        <v>0.4</v>
      </c>
    </row>
    <row r="54" spans="1:4">
      <c r="A54" s="698" t="s">
        <v>371</v>
      </c>
      <c r="B54" s="696" t="s">
        <v>1652</v>
      </c>
      <c r="C54" s="696" t="s">
        <v>1571</v>
      </c>
      <c r="D54" s="697">
        <f t="shared" si="0"/>
        <v>0.4</v>
      </c>
    </row>
    <row r="55" spans="1:4">
      <c r="A55" s="698" t="s">
        <v>1281</v>
      </c>
      <c r="B55" s="696" t="s">
        <v>1760</v>
      </c>
      <c r="C55" s="696" t="s">
        <v>1577</v>
      </c>
      <c r="D55" s="697">
        <f t="shared" si="0"/>
        <v>0.4</v>
      </c>
    </row>
    <row r="56" spans="1:4">
      <c r="A56" s="698" t="s">
        <v>402</v>
      </c>
      <c r="B56" s="696" t="s">
        <v>1692</v>
      </c>
      <c r="C56" s="696" t="s">
        <v>1575</v>
      </c>
      <c r="D56" s="697">
        <f t="shared" si="0"/>
        <v>0.4</v>
      </c>
    </row>
    <row r="57" spans="1:4">
      <c r="A57" s="698" t="s">
        <v>1872</v>
      </c>
      <c r="B57" s="696" t="s">
        <v>1873</v>
      </c>
      <c r="C57" s="150" t="s">
        <v>1830</v>
      </c>
      <c r="D57" s="697">
        <f t="shared" si="0"/>
        <v>0.6</v>
      </c>
    </row>
    <row r="58" spans="1:4">
      <c r="A58" s="698" t="s">
        <v>1621</v>
      </c>
      <c r="B58" s="696" t="s">
        <v>1622</v>
      </c>
      <c r="C58" s="696" t="s">
        <v>1571</v>
      </c>
      <c r="D58" s="697">
        <f t="shared" si="0"/>
        <v>0.4</v>
      </c>
    </row>
    <row r="59" spans="1:4">
      <c r="A59" s="698" t="s">
        <v>1083</v>
      </c>
      <c r="B59" s="696" t="s">
        <v>322</v>
      </c>
      <c r="C59" s="696" t="s">
        <v>1578</v>
      </c>
      <c r="D59" s="697">
        <f t="shared" si="0"/>
        <v>0.4</v>
      </c>
    </row>
    <row r="60" spans="1:4">
      <c r="A60" s="698" t="s">
        <v>319</v>
      </c>
      <c r="B60" s="696" t="s">
        <v>320</v>
      </c>
      <c r="C60" s="696" t="s">
        <v>1579</v>
      </c>
      <c r="D60" s="697">
        <f t="shared" si="0"/>
        <v>0.4</v>
      </c>
    </row>
    <row r="61" spans="1:4">
      <c r="A61" s="756" t="s">
        <v>341</v>
      </c>
      <c r="B61" s="84" t="s">
        <v>342</v>
      </c>
      <c r="C61" s="84" t="s">
        <v>1571</v>
      </c>
      <c r="D61" s="697">
        <f t="shared" si="0"/>
        <v>0.4</v>
      </c>
    </row>
    <row r="62" spans="1:4">
      <c r="A62" s="698" t="s">
        <v>330</v>
      </c>
      <c r="B62" s="696" t="s">
        <v>331</v>
      </c>
      <c r="C62" s="696" t="s">
        <v>1579</v>
      </c>
      <c r="D62" s="697">
        <f t="shared" si="0"/>
        <v>0.4</v>
      </c>
    </row>
    <row r="63" spans="1:4">
      <c r="A63" s="698" t="s">
        <v>338</v>
      </c>
      <c r="B63" s="696" t="s">
        <v>1693</v>
      </c>
      <c r="C63" s="696" t="s">
        <v>1569</v>
      </c>
      <c r="D63" s="697">
        <f t="shared" si="0"/>
        <v>0.4</v>
      </c>
    </row>
    <row r="64" spans="1:4">
      <c r="A64" s="756" t="s">
        <v>304</v>
      </c>
      <c r="B64" s="84" t="s">
        <v>1682</v>
      </c>
      <c r="C64" s="84" t="s">
        <v>1577</v>
      </c>
      <c r="D64" s="697">
        <f t="shared" si="0"/>
        <v>0.4</v>
      </c>
    </row>
    <row r="65" spans="1:4">
      <c r="A65" s="698" t="s">
        <v>349</v>
      </c>
      <c r="B65" s="696" t="s">
        <v>350</v>
      </c>
      <c r="C65" s="696" t="s">
        <v>1578</v>
      </c>
      <c r="D65" s="697">
        <f t="shared" si="0"/>
        <v>0.4</v>
      </c>
    </row>
    <row r="66" spans="1:4">
      <c r="A66" s="698" t="s">
        <v>389</v>
      </c>
      <c r="B66" s="696" t="s">
        <v>390</v>
      </c>
      <c r="C66" s="696" t="s">
        <v>1579</v>
      </c>
      <c r="D66" s="697">
        <f t="shared" ref="D66:D129" si="1">IF(C66="Financials",60%,40%)</f>
        <v>0.4</v>
      </c>
    </row>
    <row r="67" spans="1:4">
      <c r="A67" s="698" t="s">
        <v>418</v>
      </c>
      <c r="B67" s="696" t="s">
        <v>944</v>
      </c>
      <c r="C67" s="696" t="s">
        <v>1574</v>
      </c>
      <c r="D67" s="697">
        <f t="shared" si="1"/>
        <v>0.4</v>
      </c>
    </row>
    <row r="68" spans="1:4">
      <c r="A68" s="698" t="s">
        <v>332</v>
      </c>
      <c r="B68" s="696" t="s">
        <v>717</v>
      </c>
      <c r="C68" s="696" t="s">
        <v>1579</v>
      </c>
      <c r="D68" s="697">
        <f t="shared" si="1"/>
        <v>0.4</v>
      </c>
    </row>
    <row r="69" spans="1:4">
      <c r="A69" s="698" t="s">
        <v>388</v>
      </c>
      <c r="B69" s="696" t="s">
        <v>1647</v>
      </c>
      <c r="C69" s="696" t="s">
        <v>1574</v>
      </c>
      <c r="D69" s="697">
        <f t="shared" si="1"/>
        <v>0.4</v>
      </c>
    </row>
    <row r="70" spans="1:4">
      <c r="A70" s="698" t="s">
        <v>436</v>
      </c>
      <c r="B70" s="696" t="s">
        <v>1852</v>
      </c>
      <c r="C70" s="696" t="s">
        <v>1575</v>
      </c>
      <c r="D70" s="697">
        <f t="shared" si="1"/>
        <v>0.4</v>
      </c>
    </row>
    <row r="71" spans="1:4">
      <c r="A71" s="698" t="s">
        <v>306</v>
      </c>
      <c r="B71" s="696" t="s">
        <v>307</v>
      </c>
      <c r="C71" s="696" t="s">
        <v>1570</v>
      </c>
      <c r="D71" s="697">
        <f t="shared" si="1"/>
        <v>0.4</v>
      </c>
    </row>
    <row r="72" spans="1:4">
      <c r="A72" s="756" t="s">
        <v>810</v>
      </c>
      <c r="B72" s="84" t="s">
        <v>812</v>
      </c>
      <c r="C72" s="84" t="s">
        <v>1574</v>
      </c>
      <c r="D72" s="697">
        <f t="shared" si="1"/>
        <v>0.4</v>
      </c>
    </row>
    <row r="73" spans="1:4">
      <c r="A73" s="698" t="s">
        <v>1327</v>
      </c>
      <c r="B73" s="696" t="s">
        <v>1659</v>
      </c>
      <c r="C73" s="696" t="s">
        <v>1569</v>
      </c>
      <c r="D73" s="697">
        <f t="shared" si="1"/>
        <v>0.4</v>
      </c>
    </row>
    <row r="74" spans="1:4">
      <c r="A74" s="698" t="s">
        <v>370</v>
      </c>
      <c r="B74" s="696" t="s">
        <v>1680</v>
      </c>
      <c r="C74" s="696" t="s">
        <v>1574</v>
      </c>
      <c r="D74" s="697">
        <f t="shared" si="1"/>
        <v>0.4</v>
      </c>
    </row>
    <row r="75" spans="1:4">
      <c r="A75" s="698" t="s">
        <v>1862</v>
      </c>
      <c r="B75" s="696" t="s">
        <v>1863</v>
      </c>
      <c r="C75" s="696" t="s">
        <v>1572</v>
      </c>
      <c r="D75" s="697">
        <f t="shared" si="1"/>
        <v>0.4</v>
      </c>
    </row>
    <row r="76" spans="1:4">
      <c r="A76" s="698" t="s">
        <v>451</v>
      </c>
      <c r="B76" s="696" t="s">
        <v>1669</v>
      </c>
      <c r="C76" s="696" t="s">
        <v>1571</v>
      </c>
      <c r="D76" s="697">
        <f t="shared" si="1"/>
        <v>0.4</v>
      </c>
    </row>
    <row r="77" spans="1:4">
      <c r="A77" s="698" t="s">
        <v>1514</v>
      </c>
      <c r="B77" s="696" t="s">
        <v>1783</v>
      </c>
      <c r="C77" s="696" t="s">
        <v>1577</v>
      </c>
      <c r="D77" s="697">
        <f t="shared" si="1"/>
        <v>0.4</v>
      </c>
    </row>
    <row r="78" spans="1:4">
      <c r="A78" s="698" t="s">
        <v>789</v>
      </c>
      <c r="B78" s="696" t="s">
        <v>1743</v>
      </c>
      <c r="C78" s="150" t="s">
        <v>1830</v>
      </c>
      <c r="D78" s="697">
        <f t="shared" si="1"/>
        <v>0.6</v>
      </c>
    </row>
    <row r="79" spans="1:4">
      <c r="A79" s="698" t="s">
        <v>415</v>
      </c>
      <c r="B79" s="696" t="s">
        <v>1685</v>
      </c>
      <c r="C79" s="150" t="s">
        <v>1830</v>
      </c>
      <c r="D79" s="697">
        <f t="shared" si="1"/>
        <v>0.6</v>
      </c>
    </row>
    <row r="80" spans="1:4">
      <c r="A80" s="698" t="s">
        <v>358</v>
      </c>
      <c r="B80" s="696" t="s">
        <v>1728</v>
      </c>
      <c r="C80" s="696" t="s">
        <v>1573</v>
      </c>
      <c r="D80" s="697">
        <f t="shared" si="1"/>
        <v>0.4</v>
      </c>
    </row>
    <row r="81" spans="1:4">
      <c r="A81" s="698" t="s">
        <v>348</v>
      </c>
      <c r="B81" s="696" t="s">
        <v>1650</v>
      </c>
      <c r="C81" s="150" t="s">
        <v>1830</v>
      </c>
      <c r="D81" s="697">
        <f t="shared" si="1"/>
        <v>0.6</v>
      </c>
    </row>
    <row r="82" spans="1:4">
      <c r="A82" s="698" t="s">
        <v>548</v>
      </c>
      <c r="B82" s="696" t="s">
        <v>1677</v>
      </c>
      <c r="C82" s="696" t="s">
        <v>1571</v>
      </c>
      <c r="D82" s="697">
        <f t="shared" si="1"/>
        <v>0.4</v>
      </c>
    </row>
    <row r="83" spans="1:4">
      <c r="A83" s="698" t="s">
        <v>544</v>
      </c>
      <c r="B83" s="696" t="s">
        <v>1657</v>
      </c>
      <c r="C83" s="696" t="s">
        <v>1574</v>
      </c>
      <c r="D83" s="697">
        <f t="shared" si="1"/>
        <v>0.4</v>
      </c>
    </row>
    <row r="84" spans="1:4">
      <c r="A84" s="698" t="s">
        <v>545</v>
      </c>
      <c r="B84" s="696" t="s">
        <v>1645</v>
      </c>
      <c r="C84" s="696" t="s">
        <v>1569</v>
      </c>
      <c r="D84" s="697">
        <f t="shared" si="1"/>
        <v>0.4</v>
      </c>
    </row>
    <row r="85" spans="1:4">
      <c r="A85" s="698" t="s">
        <v>1081</v>
      </c>
      <c r="B85" s="696" t="s">
        <v>1082</v>
      </c>
      <c r="C85" s="696" t="s">
        <v>1572</v>
      </c>
      <c r="D85" s="697">
        <f t="shared" si="1"/>
        <v>0.4</v>
      </c>
    </row>
    <row r="86" spans="1:4">
      <c r="A86" s="698" t="s">
        <v>737</v>
      </c>
      <c r="B86" s="696" t="s">
        <v>1727</v>
      </c>
      <c r="C86" s="150" t="s">
        <v>1830</v>
      </c>
      <c r="D86" s="697">
        <f t="shared" si="1"/>
        <v>0.6</v>
      </c>
    </row>
    <row r="87" spans="1:4">
      <c r="A87" s="698" t="s">
        <v>318</v>
      </c>
      <c r="B87" s="696" t="s">
        <v>1649</v>
      </c>
      <c r="C87" s="696" t="s">
        <v>1574</v>
      </c>
      <c r="D87" s="697">
        <f t="shared" si="1"/>
        <v>0.4</v>
      </c>
    </row>
    <row r="88" spans="1:4">
      <c r="A88" s="698" t="s">
        <v>1145</v>
      </c>
      <c r="B88" s="696" t="s">
        <v>1719</v>
      </c>
      <c r="C88" s="696" t="s">
        <v>1571</v>
      </c>
      <c r="D88" s="697">
        <f t="shared" si="1"/>
        <v>0.4</v>
      </c>
    </row>
    <row r="89" spans="1:4">
      <c r="A89" s="698" t="s">
        <v>1905</v>
      </c>
      <c r="B89" s="696" t="s">
        <v>1906</v>
      </c>
      <c r="C89" s="150" t="s">
        <v>1830</v>
      </c>
      <c r="D89" s="697">
        <f t="shared" si="1"/>
        <v>0.6</v>
      </c>
    </row>
    <row r="90" spans="1:4">
      <c r="A90" s="698" t="s">
        <v>363</v>
      </c>
      <c r="B90" s="696" t="s">
        <v>364</v>
      </c>
      <c r="C90" s="696" t="s">
        <v>1577</v>
      </c>
      <c r="D90" s="697">
        <f t="shared" si="1"/>
        <v>0.4</v>
      </c>
    </row>
    <row r="91" spans="1:4">
      <c r="A91" s="698" t="s">
        <v>425</v>
      </c>
      <c r="B91" s="696" t="s">
        <v>1670</v>
      </c>
      <c r="C91" s="696" t="s">
        <v>1571</v>
      </c>
      <c r="D91" s="697">
        <f t="shared" si="1"/>
        <v>0.4</v>
      </c>
    </row>
    <row r="92" spans="1:4">
      <c r="A92" s="698" t="s">
        <v>424</v>
      </c>
      <c r="B92" s="696" t="s">
        <v>1752</v>
      </c>
      <c r="C92" s="696" t="s">
        <v>1571</v>
      </c>
      <c r="D92" s="697">
        <f t="shared" si="1"/>
        <v>0.4</v>
      </c>
    </row>
    <row r="93" spans="1:4">
      <c r="A93" s="698" t="s">
        <v>1901</v>
      </c>
      <c r="B93" s="696" t="s">
        <v>1902</v>
      </c>
      <c r="C93" s="696" t="s">
        <v>1571</v>
      </c>
      <c r="D93" s="697">
        <f t="shared" si="1"/>
        <v>0.4</v>
      </c>
    </row>
    <row r="94" spans="1:4">
      <c r="A94" s="698" t="s">
        <v>426</v>
      </c>
      <c r="B94" s="696" t="s">
        <v>1696</v>
      </c>
      <c r="C94" s="696" t="s">
        <v>1572</v>
      </c>
      <c r="D94" s="697">
        <f t="shared" si="1"/>
        <v>0.4</v>
      </c>
    </row>
    <row r="95" spans="1:4">
      <c r="A95" s="698" t="s">
        <v>455</v>
      </c>
      <c r="B95" s="696" t="s">
        <v>1747</v>
      </c>
      <c r="C95" s="696" t="s">
        <v>1571</v>
      </c>
      <c r="D95" s="697">
        <f t="shared" si="1"/>
        <v>0.4</v>
      </c>
    </row>
    <row r="96" spans="1:4">
      <c r="A96" s="698" t="s">
        <v>422</v>
      </c>
      <c r="B96" s="696" t="s">
        <v>1707</v>
      </c>
      <c r="C96" s="696" t="s">
        <v>1573</v>
      </c>
      <c r="D96" s="697">
        <f t="shared" si="1"/>
        <v>0.4</v>
      </c>
    </row>
    <row r="97" spans="1:4">
      <c r="A97" s="698" t="s">
        <v>351</v>
      </c>
      <c r="B97" s="696" t="s">
        <v>1651</v>
      </c>
      <c r="C97" s="150" t="s">
        <v>1830</v>
      </c>
      <c r="D97" s="697">
        <f t="shared" si="1"/>
        <v>0.6</v>
      </c>
    </row>
    <row r="98" spans="1:4">
      <c r="A98" s="698" t="s">
        <v>323</v>
      </c>
      <c r="B98" s="696" t="s">
        <v>324</v>
      </c>
      <c r="C98" s="696" t="s">
        <v>1579</v>
      </c>
      <c r="D98" s="697">
        <f t="shared" si="1"/>
        <v>0.4</v>
      </c>
    </row>
    <row r="99" spans="1:4">
      <c r="A99" s="698" t="s">
        <v>353</v>
      </c>
      <c r="B99" s="696" t="s">
        <v>354</v>
      </c>
      <c r="C99" s="150" t="s">
        <v>1830</v>
      </c>
      <c r="D99" s="697">
        <f t="shared" si="1"/>
        <v>0.6</v>
      </c>
    </row>
    <row r="100" spans="1:4">
      <c r="A100" s="698" t="s">
        <v>1580</v>
      </c>
      <c r="B100" s="696" t="s">
        <v>1723</v>
      </c>
      <c r="C100" s="696" t="s">
        <v>1571</v>
      </c>
      <c r="D100" s="697">
        <f t="shared" si="1"/>
        <v>0.4</v>
      </c>
    </row>
    <row r="101" spans="1:4">
      <c r="A101" s="698" t="s">
        <v>829</v>
      </c>
      <c r="B101" s="696" t="s">
        <v>1746</v>
      </c>
      <c r="C101" s="150" t="s">
        <v>1830</v>
      </c>
      <c r="D101" s="697">
        <f t="shared" si="1"/>
        <v>0.6</v>
      </c>
    </row>
    <row r="102" spans="1:4">
      <c r="A102" s="698" t="s">
        <v>1581</v>
      </c>
      <c r="B102" s="696" t="s">
        <v>1735</v>
      </c>
      <c r="C102" s="696" t="s">
        <v>1573</v>
      </c>
      <c r="D102" s="697">
        <f t="shared" si="1"/>
        <v>0.4</v>
      </c>
    </row>
    <row r="103" spans="1:4">
      <c r="A103" s="698" t="s">
        <v>906</v>
      </c>
      <c r="B103" s="696" t="s">
        <v>1702</v>
      </c>
      <c r="C103" s="696" t="s">
        <v>1573</v>
      </c>
      <c r="D103" s="697">
        <f t="shared" si="1"/>
        <v>0.4</v>
      </c>
    </row>
    <row r="104" spans="1:4">
      <c r="A104" s="698">
        <v>360</v>
      </c>
      <c r="B104" s="696" t="s">
        <v>1273</v>
      </c>
      <c r="C104" s="696" t="s">
        <v>1575</v>
      </c>
      <c r="D104" s="697">
        <f t="shared" si="1"/>
        <v>0.4</v>
      </c>
    </row>
    <row r="105" spans="1:4">
      <c r="A105" s="698" t="s">
        <v>373</v>
      </c>
      <c r="B105" s="696" t="s">
        <v>374</v>
      </c>
      <c r="C105" s="696" t="s">
        <v>1571</v>
      </c>
      <c r="D105" s="697">
        <f t="shared" si="1"/>
        <v>0.4</v>
      </c>
    </row>
    <row r="106" spans="1:4">
      <c r="A106" s="698" t="s">
        <v>400</v>
      </c>
      <c r="B106" s="696" t="s">
        <v>401</v>
      </c>
      <c r="C106" s="696" t="s">
        <v>1574</v>
      </c>
      <c r="D106" s="697">
        <f t="shared" si="1"/>
        <v>0.4</v>
      </c>
    </row>
    <row r="107" spans="1:4">
      <c r="A107" s="756" t="s">
        <v>873</v>
      </c>
      <c r="B107" s="84" t="s">
        <v>1704</v>
      </c>
      <c r="C107" s="150" t="s">
        <v>1830</v>
      </c>
      <c r="D107" s="697">
        <f t="shared" si="1"/>
        <v>0.6</v>
      </c>
    </row>
    <row r="108" spans="1:4">
      <c r="A108" s="698" t="s">
        <v>580</v>
      </c>
      <c r="B108" s="696" t="s">
        <v>1683</v>
      </c>
      <c r="C108" s="696" t="s">
        <v>1574</v>
      </c>
      <c r="D108" s="697">
        <f t="shared" si="1"/>
        <v>0.4</v>
      </c>
    </row>
    <row r="109" spans="1:4">
      <c r="A109" s="698" t="s">
        <v>1466</v>
      </c>
      <c r="B109" s="696" t="s">
        <v>1762</v>
      </c>
      <c r="C109" s="696" t="s">
        <v>1574</v>
      </c>
      <c r="D109" s="697">
        <f t="shared" si="1"/>
        <v>0.4</v>
      </c>
    </row>
    <row r="110" spans="1:4">
      <c r="A110" s="698" t="s">
        <v>1142</v>
      </c>
      <c r="B110" s="696" t="s">
        <v>1713</v>
      </c>
      <c r="C110" s="696" t="s">
        <v>1571</v>
      </c>
      <c r="D110" s="697">
        <f t="shared" si="1"/>
        <v>0.4</v>
      </c>
    </row>
    <row r="111" spans="1:4">
      <c r="A111" s="698" t="s">
        <v>405</v>
      </c>
      <c r="B111" s="696" t="s">
        <v>406</v>
      </c>
      <c r="C111" s="696" t="s">
        <v>1569</v>
      </c>
      <c r="D111" s="697">
        <f t="shared" si="1"/>
        <v>0.4</v>
      </c>
    </row>
    <row r="112" spans="1:4">
      <c r="A112" s="698" t="s">
        <v>345</v>
      </c>
      <c r="B112" s="696" t="s">
        <v>1756</v>
      </c>
      <c r="C112" s="696" t="s">
        <v>1578</v>
      </c>
      <c r="D112" s="697">
        <f t="shared" si="1"/>
        <v>0.4</v>
      </c>
    </row>
    <row r="113" spans="1:4">
      <c r="A113" s="698" t="s">
        <v>431</v>
      </c>
      <c r="B113" s="696" t="s">
        <v>432</v>
      </c>
      <c r="C113" s="696" t="s">
        <v>1572</v>
      </c>
      <c r="D113" s="697">
        <f t="shared" si="1"/>
        <v>0.4</v>
      </c>
    </row>
    <row r="114" spans="1:4">
      <c r="A114" s="698" t="s">
        <v>403</v>
      </c>
      <c r="B114" s="696" t="s">
        <v>404</v>
      </c>
      <c r="C114" s="150" t="s">
        <v>1830</v>
      </c>
      <c r="D114" s="697">
        <f t="shared" si="1"/>
        <v>0.6</v>
      </c>
    </row>
    <row r="115" spans="1:4">
      <c r="A115" s="698" t="s">
        <v>1857</v>
      </c>
      <c r="B115" s="696" t="s">
        <v>1858</v>
      </c>
      <c r="C115" s="696" t="s">
        <v>1573</v>
      </c>
      <c r="D115" s="697">
        <f t="shared" si="1"/>
        <v>0.4</v>
      </c>
    </row>
    <row r="116" spans="1:4">
      <c r="A116" s="698" t="s">
        <v>376</v>
      </c>
      <c r="B116" s="696" t="s">
        <v>1745</v>
      </c>
      <c r="C116" s="696" t="s">
        <v>1573</v>
      </c>
      <c r="D116" s="697">
        <f t="shared" si="1"/>
        <v>0.4</v>
      </c>
    </row>
    <row r="117" spans="1:4">
      <c r="A117" s="698" t="s">
        <v>300</v>
      </c>
      <c r="B117" s="696" t="s">
        <v>301</v>
      </c>
      <c r="C117" s="150" t="s">
        <v>1830</v>
      </c>
      <c r="D117" s="697">
        <f t="shared" si="1"/>
        <v>0.6</v>
      </c>
    </row>
    <row r="118" spans="1:4">
      <c r="A118" s="698" t="s">
        <v>857</v>
      </c>
      <c r="B118" s="696" t="s">
        <v>1740</v>
      </c>
      <c r="C118" s="696" t="s">
        <v>1572</v>
      </c>
      <c r="D118" s="697">
        <f t="shared" si="1"/>
        <v>0.4</v>
      </c>
    </row>
    <row r="119" spans="1:4">
      <c r="A119" s="698" t="s">
        <v>356</v>
      </c>
      <c r="B119" s="696" t="s">
        <v>1722</v>
      </c>
      <c r="C119" s="696" t="s">
        <v>1574</v>
      </c>
      <c r="D119" s="697">
        <f t="shared" si="1"/>
        <v>0.4</v>
      </c>
    </row>
    <row r="120" spans="1:4">
      <c r="A120" s="698" t="s">
        <v>408</v>
      </c>
      <c r="B120" s="696" t="s">
        <v>409</v>
      </c>
      <c r="C120" s="696" t="s">
        <v>1578</v>
      </c>
      <c r="D120" s="697">
        <f t="shared" si="1"/>
        <v>0.4</v>
      </c>
    </row>
    <row r="121" spans="1:4">
      <c r="A121" s="698" t="s">
        <v>412</v>
      </c>
      <c r="B121" s="696" t="s">
        <v>1015</v>
      </c>
      <c r="C121" s="696" t="s">
        <v>1571</v>
      </c>
      <c r="D121" s="697">
        <f t="shared" si="1"/>
        <v>0.4</v>
      </c>
    </row>
    <row r="122" spans="1:4">
      <c r="A122" s="698" t="s">
        <v>452</v>
      </c>
      <c r="B122" s="696" t="s">
        <v>1724</v>
      </c>
      <c r="C122" s="696" t="s">
        <v>1571</v>
      </c>
      <c r="D122" s="697">
        <f t="shared" si="1"/>
        <v>0.4</v>
      </c>
    </row>
    <row r="123" spans="1:4">
      <c r="A123" s="698" t="s">
        <v>1859</v>
      </c>
      <c r="B123" s="696" t="s">
        <v>1860</v>
      </c>
      <c r="C123" s="696" t="s">
        <v>1571</v>
      </c>
      <c r="D123" s="697">
        <f t="shared" si="1"/>
        <v>0.4</v>
      </c>
    </row>
    <row r="124" spans="1:4">
      <c r="A124" s="698" t="s">
        <v>361</v>
      </c>
      <c r="B124" s="696" t="s">
        <v>1661</v>
      </c>
      <c r="C124" s="696" t="s">
        <v>1573</v>
      </c>
      <c r="D124" s="697">
        <f t="shared" si="1"/>
        <v>0.4</v>
      </c>
    </row>
    <row r="125" spans="1:4">
      <c r="A125" s="698" t="s">
        <v>1853</v>
      </c>
      <c r="B125" s="696" t="s">
        <v>1854</v>
      </c>
      <c r="C125" s="696" t="s">
        <v>1571</v>
      </c>
      <c r="D125" s="697">
        <f t="shared" si="1"/>
        <v>0.4</v>
      </c>
    </row>
    <row r="126" spans="1:4">
      <c r="A126" s="698" t="s">
        <v>442</v>
      </c>
      <c r="B126" s="696" t="s">
        <v>1742</v>
      </c>
      <c r="C126" s="696" t="s">
        <v>1579</v>
      </c>
      <c r="D126" s="697">
        <f t="shared" si="1"/>
        <v>0.4</v>
      </c>
    </row>
    <row r="127" spans="1:4">
      <c r="A127" s="698" t="s">
        <v>375</v>
      </c>
      <c r="B127" s="696" t="s">
        <v>1758</v>
      </c>
      <c r="C127" s="696" t="s">
        <v>1573</v>
      </c>
      <c r="D127" s="697">
        <f t="shared" si="1"/>
        <v>0.4</v>
      </c>
    </row>
    <row r="128" spans="1:4">
      <c r="A128" s="698" t="s">
        <v>416</v>
      </c>
      <c r="B128" s="696" t="s">
        <v>1750</v>
      </c>
      <c r="C128" s="696" t="s">
        <v>1571</v>
      </c>
      <c r="D128" s="697">
        <f t="shared" si="1"/>
        <v>0.4</v>
      </c>
    </row>
    <row r="129" spans="1:4">
      <c r="A129" s="698" t="s">
        <v>407</v>
      </c>
      <c r="B129" s="696" t="s">
        <v>946</v>
      </c>
      <c r="C129" s="696" t="s">
        <v>1571</v>
      </c>
      <c r="D129" s="697">
        <f t="shared" si="1"/>
        <v>0.4</v>
      </c>
    </row>
    <row r="130" spans="1:4">
      <c r="A130" s="698" t="s">
        <v>908</v>
      </c>
      <c r="B130" s="696" t="s">
        <v>909</v>
      </c>
      <c r="C130" s="696" t="s">
        <v>1575</v>
      </c>
      <c r="D130" s="697">
        <f t="shared" ref="D130:D193" si="2">IF(C130="Financials",60%,40%)</f>
        <v>0.4</v>
      </c>
    </row>
    <row r="131" spans="1:4">
      <c r="A131" s="698" t="s">
        <v>365</v>
      </c>
      <c r="B131" s="696" t="s">
        <v>1729</v>
      </c>
      <c r="C131" s="150" t="s">
        <v>1830</v>
      </c>
      <c r="D131" s="697">
        <f t="shared" si="2"/>
        <v>0.6</v>
      </c>
    </row>
    <row r="132" spans="1:4">
      <c r="A132" s="698" t="s">
        <v>875</v>
      </c>
      <c r="B132" s="696" t="s">
        <v>1749</v>
      </c>
      <c r="C132" s="696" t="s">
        <v>1571</v>
      </c>
      <c r="D132" s="697">
        <f t="shared" si="2"/>
        <v>0.4</v>
      </c>
    </row>
    <row r="133" spans="1:4">
      <c r="A133" s="756" t="s">
        <v>823</v>
      </c>
      <c r="B133" s="84" t="s">
        <v>1761</v>
      </c>
      <c r="C133" s="84" t="s">
        <v>1572</v>
      </c>
      <c r="D133" s="697">
        <f t="shared" si="2"/>
        <v>0.4</v>
      </c>
    </row>
    <row r="134" spans="1:4">
      <c r="A134" s="698" t="s">
        <v>654</v>
      </c>
      <c r="B134" s="696" t="s">
        <v>1828</v>
      </c>
      <c r="C134" s="696" t="s">
        <v>1571</v>
      </c>
      <c r="D134" s="697">
        <f t="shared" si="2"/>
        <v>0.4</v>
      </c>
    </row>
    <row r="135" spans="1:4">
      <c r="A135" s="698" t="s">
        <v>413</v>
      </c>
      <c r="B135" s="696" t="s">
        <v>1703</v>
      </c>
      <c r="C135" s="696" t="s">
        <v>1573</v>
      </c>
      <c r="D135" s="697">
        <f t="shared" si="2"/>
        <v>0.4</v>
      </c>
    </row>
    <row r="136" spans="1:4">
      <c r="A136" s="698" t="s">
        <v>786</v>
      </c>
      <c r="B136" s="696" t="s">
        <v>1736</v>
      </c>
      <c r="C136" s="696" t="s">
        <v>1573</v>
      </c>
      <c r="D136" s="697">
        <f t="shared" si="2"/>
        <v>0.4</v>
      </c>
    </row>
    <row r="137" spans="1:4">
      <c r="A137" s="698" t="s">
        <v>755</v>
      </c>
      <c r="B137" s="696" t="s">
        <v>1720</v>
      </c>
      <c r="C137" s="696" t="s">
        <v>1578</v>
      </c>
      <c r="D137" s="697">
        <f t="shared" si="2"/>
        <v>0.4</v>
      </c>
    </row>
    <row r="138" spans="1:4">
      <c r="A138" s="698" t="s">
        <v>1280</v>
      </c>
      <c r="B138" s="696" t="s">
        <v>1492</v>
      </c>
      <c r="C138" s="150" t="s">
        <v>1830</v>
      </c>
      <c r="D138" s="697">
        <f t="shared" si="2"/>
        <v>0.6</v>
      </c>
    </row>
    <row r="139" spans="1:4">
      <c r="A139" s="698" t="s">
        <v>916</v>
      </c>
      <c r="B139" s="696" t="s">
        <v>1763</v>
      </c>
      <c r="C139" s="696" t="s">
        <v>1571</v>
      </c>
      <c r="D139" s="697">
        <f t="shared" si="2"/>
        <v>0.4</v>
      </c>
    </row>
    <row r="140" spans="1:4">
      <c r="A140" s="698" t="s">
        <v>910</v>
      </c>
      <c r="B140" s="696" t="s">
        <v>1709</v>
      </c>
      <c r="C140" s="696" t="s">
        <v>1571</v>
      </c>
      <c r="D140" s="697">
        <f t="shared" si="2"/>
        <v>0.4</v>
      </c>
    </row>
    <row r="141" spans="1:4">
      <c r="A141" s="698" t="s">
        <v>915</v>
      </c>
      <c r="B141" s="696" t="s">
        <v>1741</v>
      </c>
      <c r="C141" s="696" t="s">
        <v>1571</v>
      </c>
      <c r="D141" s="697">
        <f t="shared" si="2"/>
        <v>0.4</v>
      </c>
    </row>
    <row r="142" spans="1:4">
      <c r="A142" s="698" t="s">
        <v>660</v>
      </c>
      <c r="B142" s="696" t="s">
        <v>1712</v>
      </c>
      <c r="C142" s="696" t="s">
        <v>1579</v>
      </c>
      <c r="D142" s="697">
        <f t="shared" si="2"/>
        <v>0.4</v>
      </c>
    </row>
    <row r="143" spans="1:4">
      <c r="A143" s="698" t="s">
        <v>547</v>
      </c>
      <c r="B143" s="696" t="s">
        <v>1665</v>
      </c>
      <c r="C143" s="696" t="s">
        <v>1573</v>
      </c>
      <c r="D143" s="697">
        <f t="shared" si="2"/>
        <v>0.4</v>
      </c>
    </row>
    <row r="144" spans="1:4">
      <c r="A144" s="698" t="s">
        <v>1822</v>
      </c>
      <c r="B144" s="696" t="s">
        <v>1823</v>
      </c>
      <c r="C144" s="696" t="s">
        <v>1578</v>
      </c>
      <c r="D144" s="697">
        <f t="shared" si="2"/>
        <v>0.4</v>
      </c>
    </row>
    <row r="145" spans="1:4">
      <c r="A145" s="698" t="s">
        <v>429</v>
      </c>
      <c r="B145" s="696" t="s">
        <v>430</v>
      </c>
      <c r="C145" s="696" t="s">
        <v>1577</v>
      </c>
      <c r="D145" s="697">
        <f t="shared" si="2"/>
        <v>0.4</v>
      </c>
    </row>
    <row r="146" spans="1:4">
      <c r="A146" s="698" t="s">
        <v>1587</v>
      </c>
      <c r="B146" s="696" t="s">
        <v>1588</v>
      </c>
      <c r="C146" s="696" t="s">
        <v>1571</v>
      </c>
      <c r="D146" s="697">
        <f t="shared" si="2"/>
        <v>0.4</v>
      </c>
    </row>
    <row r="147" spans="1:4">
      <c r="A147" s="698" t="s">
        <v>382</v>
      </c>
      <c r="B147" s="696" t="s">
        <v>383</v>
      </c>
      <c r="C147" s="696" t="s">
        <v>1579</v>
      </c>
      <c r="D147" s="697">
        <f t="shared" si="2"/>
        <v>0.4</v>
      </c>
    </row>
    <row r="148" spans="1:4">
      <c r="A148" s="698" t="s">
        <v>1887</v>
      </c>
      <c r="B148" s="696" t="s">
        <v>1888</v>
      </c>
      <c r="C148" s="696" t="s">
        <v>1571</v>
      </c>
      <c r="D148" s="697">
        <f t="shared" si="2"/>
        <v>0.4</v>
      </c>
    </row>
    <row r="149" spans="1:4">
      <c r="A149" s="698" t="s">
        <v>1382</v>
      </c>
      <c r="B149" s="696" t="s">
        <v>1725</v>
      </c>
      <c r="C149" s="696" t="s">
        <v>1579</v>
      </c>
      <c r="D149" s="697">
        <f t="shared" si="2"/>
        <v>0.4</v>
      </c>
    </row>
    <row r="150" spans="1:4">
      <c r="A150" s="698" t="s">
        <v>352</v>
      </c>
      <c r="B150" s="696" t="s">
        <v>1658</v>
      </c>
      <c r="C150" s="696" t="s">
        <v>1573</v>
      </c>
      <c r="D150" s="697">
        <f t="shared" si="2"/>
        <v>0.4</v>
      </c>
    </row>
    <row r="151" spans="1:4">
      <c r="A151" s="698" t="s">
        <v>1490</v>
      </c>
      <c r="B151" s="696" t="s">
        <v>1491</v>
      </c>
      <c r="C151" s="696" t="s">
        <v>1579</v>
      </c>
      <c r="D151" s="697">
        <f t="shared" si="2"/>
        <v>0.4</v>
      </c>
    </row>
    <row r="152" spans="1:4">
      <c r="A152" s="698" t="s">
        <v>394</v>
      </c>
      <c r="B152" s="696" t="s">
        <v>1674</v>
      </c>
      <c r="C152" s="696" t="s">
        <v>1578</v>
      </c>
      <c r="D152" s="697">
        <f t="shared" si="2"/>
        <v>0.4</v>
      </c>
    </row>
    <row r="153" spans="1:4">
      <c r="A153" s="698" t="s">
        <v>367</v>
      </c>
      <c r="B153" s="696" t="s">
        <v>368</v>
      </c>
      <c r="C153" s="696" t="s">
        <v>1571</v>
      </c>
      <c r="D153" s="697">
        <f t="shared" si="2"/>
        <v>0.4</v>
      </c>
    </row>
    <row r="154" spans="1:4">
      <c r="A154" s="698" t="s">
        <v>379</v>
      </c>
      <c r="B154" s="696" t="s">
        <v>380</v>
      </c>
      <c r="C154" s="150" t="s">
        <v>1830</v>
      </c>
      <c r="D154" s="697">
        <f t="shared" si="2"/>
        <v>0.6</v>
      </c>
    </row>
    <row r="155" spans="1:4">
      <c r="A155" s="698" t="s">
        <v>1422</v>
      </c>
      <c r="B155" s="696" t="s">
        <v>1829</v>
      </c>
      <c r="C155" s="150" t="s">
        <v>1830</v>
      </c>
      <c r="D155" s="697">
        <f t="shared" si="2"/>
        <v>0.6</v>
      </c>
    </row>
    <row r="156" spans="1:4">
      <c r="A156" s="698" t="s">
        <v>444</v>
      </c>
      <c r="B156" s="696" t="s">
        <v>1730</v>
      </c>
      <c r="C156" s="696" t="s">
        <v>1579</v>
      </c>
      <c r="D156" s="697">
        <f t="shared" si="2"/>
        <v>0.4</v>
      </c>
    </row>
    <row r="157" spans="1:4">
      <c r="A157" s="698" t="s">
        <v>1146</v>
      </c>
      <c r="B157" s="696" t="s">
        <v>1455</v>
      </c>
      <c r="C157" s="696" t="s">
        <v>1578</v>
      </c>
      <c r="D157" s="697">
        <f t="shared" si="2"/>
        <v>0.4</v>
      </c>
    </row>
    <row r="158" spans="1:4">
      <c r="A158" s="756" t="s">
        <v>1387</v>
      </c>
      <c r="B158" s="84" t="s">
        <v>1388</v>
      </c>
      <c r="C158" s="84" t="s">
        <v>1572</v>
      </c>
      <c r="D158" s="697">
        <f t="shared" si="2"/>
        <v>0.4</v>
      </c>
    </row>
    <row r="159" spans="1:4">
      <c r="A159" s="698" t="s">
        <v>1924</v>
      </c>
      <c r="B159" s="696" t="s">
        <v>1925</v>
      </c>
      <c r="C159" s="696" t="s">
        <v>1571</v>
      </c>
      <c r="D159" s="697">
        <f t="shared" si="2"/>
        <v>0.4</v>
      </c>
    </row>
    <row r="160" spans="1:4">
      <c r="A160" s="756" t="s">
        <v>414</v>
      </c>
      <c r="B160" s="84" t="s">
        <v>1718</v>
      </c>
      <c r="C160" s="696" t="s">
        <v>1573</v>
      </c>
      <c r="D160" s="697">
        <f t="shared" si="2"/>
        <v>0.4</v>
      </c>
    </row>
    <row r="161" spans="1:4">
      <c r="A161" s="698" t="s">
        <v>1424</v>
      </c>
      <c r="B161" s="696" t="s">
        <v>1790</v>
      </c>
      <c r="C161" s="150" t="s">
        <v>1830</v>
      </c>
      <c r="D161" s="697">
        <f t="shared" si="2"/>
        <v>0.6</v>
      </c>
    </row>
    <row r="162" spans="1:4">
      <c r="A162" s="698" t="s">
        <v>1812</v>
      </c>
      <c r="B162" s="696" t="s">
        <v>1813</v>
      </c>
      <c r="C162" s="696" t="s">
        <v>1577</v>
      </c>
      <c r="D162" s="697">
        <f t="shared" si="2"/>
        <v>0.4</v>
      </c>
    </row>
    <row r="163" spans="1:4">
      <c r="A163" s="698" t="s">
        <v>393</v>
      </c>
      <c r="B163" s="696" t="s">
        <v>1716</v>
      </c>
      <c r="C163" s="696" t="s">
        <v>1579</v>
      </c>
      <c r="D163" s="697">
        <f t="shared" si="2"/>
        <v>0.4</v>
      </c>
    </row>
    <row r="164" spans="1:4">
      <c r="A164" s="756" t="s">
        <v>1919</v>
      </c>
      <c r="B164" s="84" t="s">
        <v>1920</v>
      </c>
      <c r="C164" s="150" t="s">
        <v>1830</v>
      </c>
      <c r="D164" s="697">
        <f t="shared" si="2"/>
        <v>0.6</v>
      </c>
    </row>
    <row r="165" spans="1:4">
      <c r="A165" s="698" t="s">
        <v>1465</v>
      </c>
      <c r="B165" s="696" t="s">
        <v>1748</v>
      </c>
      <c r="C165" s="696" t="s">
        <v>1579</v>
      </c>
      <c r="D165" s="697">
        <f t="shared" si="2"/>
        <v>0.4</v>
      </c>
    </row>
    <row r="166" spans="1:4">
      <c r="A166" s="698" t="s">
        <v>1149</v>
      </c>
      <c r="B166" s="696" t="s">
        <v>1821</v>
      </c>
      <c r="C166" s="696" t="s">
        <v>1573</v>
      </c>
      <c r="D166" s="697">
        <f t="shared" si="2"/>
        <v>0.4</v>
      </c>
    </row>
    <row r="167" spans="1:4">
      <c r="A167" s="698" t="s">
        <v>1230</v>
      </c>
      <c r="B167" s="696" t="s">
        <v>1721</v>
      </c>
      <c r="C167" s="696" t="s">
        <v>1571</v>
      </c>
      <c r="D167" s="697">
        <f t="shared" si="2"/>
        <v>0.4</v>
      </c>
    </row>
    <row r="168" spans="1:4">
      <c r="A168" s="698" t="s">
        <v>1594</v>
      </c>
      <c r="B168" s="696" t="s">
        <v>1755</v>
      </c>
      <c r="C168" s="696" t="s">
        <v>1571</v>
      </c>
      <c r="D168" s="697">
        <f t="shared" si="2"/>
        <v>0.4</v>
      </c>
    </row>
    <row r="169" spans="1:4">
      <c r="A169" s="698" t="s">
        <v>1279</v>
      </c>
      <c r="B169" s="696" t="s">
        <v>1779</v>
      </c>
      <c r="C169" s="696" t="s">
        <v>1574</v>
      </c>
      <c r="D169" s="697">
        <f t="shared" si="2"/>
        <v>0.4</v>
      </c>
    </row>
    <row r="170" spans="1:4">
      <c r="A170" s="698" t="s">
        <v>659</v>
      </c>
      <c r="B170" s="696" t="s">
        <v>1710</v>
      </c>
      <c r="C170" s="696" t="s">
        <v>1579</v>
      </c>
      <c r="D170" s="697">
        <f t="shared" si="2"/>
        <v>0.4</v>
      </c>
    </row>
    <row r="171" spans="1:4">
      <c r="A171" s="698" t="s">
        <v>369</v>
      </c>
      <c r="B171" s="696" t="s">
        <v>1666</v>
      </c>
      <c r="C171" s="696" t="s">
        <v>1571</v>
      </c>
      <c r="D171" s="697">
        <f t="shared" si="2"/>
        <v>0.4</v>
      </c>
    </row>
    <row r="172" spans="1:4">
      <c r="A172" s="698" t="s">
        <v>437</v>
      </c>
      <c r="B172" s="696" t="s">
        <v>438</v>
      </c>
      <c r="C172" s="696" t="s">
        <v>1574</v>
      </c>
      <c r="D172" s="697">
        <f t="shared" si="2"/>
        <v>0.4</v>
      </c>
    </row>
    <row r="173" spans="1:4">
      <c r="A173" s="698" t="s">
        <v>392</v>
      </c>
      <c r="B173" s="696" t="s">
        <v>1785</v>
      </c>
      <c r="C173" s="696" t="s">
        <v>1579</v>
      </c>
      <c r="D173" s="697">
        <f t="shared" si="2"/>
        <v>0.4</v>
      </c>
    </row>
    <row r="174" spans="1:4">
      <c r="A174" s="698" t="s">
        <v>1907</v>
      </c>
      <c r="B174" s="696" t="s">
        <v>1908</v>
      </c>
      <c r="C174" s="696" t="s">
        <v>1579</v>
      </c>
      <c r="D174" s="697">
        <f t="shared" si="2"/>
        <v>0.4</v>
      </c>
    </row>
    <row r="175" spans="1:4">
      <c r="A175" s="698" t="s">
        <v>445</v>
      </c>
      <c r="B175" s="696" t="s">
        <v>1861</v>
      </c>
      <c r="C175" s="696" t="s">
        <v>1573</v>
      </c>
      <c r="D175" s="697">
        <f t="shared" si="2"/>
        <v>0.4</v>
      </c>
    </row>
    <row r="176" spans="1:4">
      <c r="A176" s="698" t="s">
        <v>1590</v>
      </c>
      <c r="B176" s="696" t="s">
        <v>1795</v>
      </c>
      <c r="C176" s="696" t="s">
        <v>1575</v>
      </c>
      <c r="D176" s="697">
        <f t="shared" si="2"/>
        <v>0.4</v>
      </c>
    </row>
    <row r="177" spans="1:4">
      <c r="A177" s="698" t="s">
        <v>423</v>
      </c>
      <c r="B177" s="696" t="s">
        <v>1744</v>
      </c>
      <c r="C177" s="696" t="s">
        <v>1578</v>
      </c>
      <c r="D177" s="697">
        <f t="shared" si="2"/>
        <v>0.4</v>
      </c>
    </row>
    <row r="178" spans="1:4">
      <c r="A178" s="698" t="s">
        <v>1864</v>
      </c>
      <c r="B178" s="696" t="s">
        <v>1865</v>
      </c>
      <c r="C178" s="696" t="s">
        <v>1571</v>
      </c>
      <c r="D178" s="697">
        <f t="shared" si="2"/>
        <v>0.4</v>
      </c>
    </row>
    <row r="179" spans="1:4">
      <c r="A179" s="698" t="s">
        <v>419</v>
      </c>
      <c r="B179" s="696" t="s">
        <v>1705</v>
      </c>
      <c r="C179" s="696" t="s">
        <v>1569</v>
      </c>
      <c r="D179" s="697">
        <f t="shared" si="2"/>
        <v>0.4</v>
      </c>
    </row>
    <row r="180" spans="1:4">
      <c r="A180" s="698" t="s">
        <v>827</v>
      </c>
      <c r="B180" s="696" t="s">
        <v>828</v>
      </c>
      <c r="C180" s="696" t="s">
        <v>1575</v>
      </c>
      <c r="D180" s="697">
        <f t="shared" si="2"/>
        <v>0.4</v>
      </c>
    </row>
    <row r="181" spans="1:4">
      <c r="A181" s="698" t="s">
        <v>1403</v>
      </c>
      <c r="B181" s="696" t="s">
        <v>1084</v>
      </c>
      <c r="C181" s="696" t="s">
        <v>1579</v>
      </c>
      <c r="D181" s="697">
        <f t="shared" si="2"/>
        <v>0.4</v>
      </c>
    </row>
    <row r="182" spans="1:4">
      <c r="A182" s="698" t="s">
        <v>1384</v>
      </c>
      <c r="B182" s="696" t="s">
        <v>1668</v>
      </c>
      <c r="C182" s="696" t="s">
        <v>1571</v>
      </c>
      <c r="D182" s="697">
        <f t="shared" si="2"/>
        <v>0.4</v>
      </c>
    </row>
    <row r="183" spans="1:4">
      <c r="A183" s="698" t="s">
        <v>421</v>
      </c>
      <c r="B183" s="696" t="s">
        <v>579</v>
      </c>
      <c r="C183" s="696" t="s">
        <v>1573</v>
      </c>
      <c r="D183" s="697">
        <f t="shared" si="2"/>
        <v>0.4</v>
      </c>
    </row>
    <row r="184" spans="1:4">
      <c r="A184" s="698" t="s">
        <v>1928</v>
      </c>
      <c r="B184" s="696" t="s">
        <v>1929</v>
      </c>
      <c r="C184" s="696" t="s">
        <v>1573</v>
      </c>
      <c r="D184" s="697">
        <f t="shared" si="2"/>
        <v>0.4</v>
      </c>
    </row>
    <row r="185" spans="1:4">
      <c r="A185" s="698" t="s">
        <v>1585</v>
      </c>
      <c r="B185" s="696" t="s">
        <v>1770</v>
      </c>
      <c r="C185" s="696" t="s">
        <v>1579</v>
      </c>
      <c r="D185" s="697">
        <f t="shared" si="2"/>
        <v>0.4</v>
      </c>
    </row>
    <row r="186" spans="1:4">
      <c r="A186" s="756" t="s">
        <v>1462</v>
      </c>
      <c r="B186" s="84" t="s">
        <v>1739</v>
      </c>
      <c r="C186" s="84" t="s">
        <v>1577</v>
      </c>
      <c r="D186" s="697">
        <f t="shared" si="2"/>
        <v>0.4</v>
      </c>
    </row>
    <row r="187" spans="1:4">
      <c r="A187" s="698" t="s">
        <v>377</v>
      </c>
      <c r="B187" s="696" t="s">
        <v>378</v>
      </c>
      <c r="C187" s="696" t="s">
        <v>1571</v>
      </c>
      <c r="D187" s="697">
        <f t="shared" si="2"/>
        <v>0.4</v>
      </c>
    </row>
    <row r="188" spans="1:4">
      <c r="A188" s="698" t="s">
        <v>434</v>
      </c>
      <c r="B188" s="696" t="s">
        <v>1738</v>
      </c>
      <c r="C188" s="696" t="s">
        <v>1574</v>
      </c>
      <c r="D188" s="697">
        <f t="shared" si="2"/>
        <v>0.4</v>
      </c>
    </row>
    <row r="189" spans="1:4">
      <c r="A189" s="698" t="s">
        <v>384</v>
      </c>
      <c r="B189" s="696" t="s">
        <v>385</v>
      </c>
      <c r="C189" s="696" t="s">
        <v>1569</v>
      </c>
      <c r="D189" s="697">
        <f t="shared" si="2"/>
        <v>0.4</v>
      </c>
    </row>
    <row r="190" spans="1:4">
      <c r="A190" s="698" t="s">
        <v>738</v>
      </c>
      <c r="B190" s="696" t="s">
        <v>739</v>
      </c>
      <c r="C190" s="696" t="s">
        <v>1571</v>
      </c>
      <c r="D190" s="697">
        <f t="shared" si="2"/>
        <v>0.4</v>
      </c>
    </row>
    <row r="191" spans="1:4">
      <c r="A191" s="698" t="s">
        <v>1810</v>
      </c>
      <c r="B191" s="696" t="s">
        <v>1811</v>
      </c>
      <c r="C191" s="696" t="s">
        <v>1574</v>
      </c>
      <c r="D191" s="697">
        <f t="shared" si="2"/>
        <v>0.4</v>
      </c>
    </row>
    <row r="192" spans="1:4">
      <c r="A192" s="698" t="s">
        <v>1143</v>
      </c>
      <c r="B192" s="696" t="s">
        <v>1144</v>
      </c>
      <c r="C192" s="696" t="s">
        <v>1575</v>
      </c>
      <c r="D192" s="697">
        <f t="shared" si="2"/>
        <v>0.4</v>
      </c>
    </row>
    <row r="193" spans="1:4">
      <c r="A193" s="698" t="s">
        <v>398</v>
      </c>
      <c r="B193" s="696" t="s">
        <v>399</v>
      </c>
      <c r="C193" s="696" t="s">
        <v>1575</v>
      </c>
      <c r="D193" s="697">
        <f t="shared" si="2"/>
        <v>0.4</v>
      </c>
    </row>
    <row r="194" spans="1:4">
      <c r="A194" s="698" t="s">
        <v>907</v>
      </c>
      <c r="B194" s="696" t="s">
        <v>1706</v>
      </c>
      <c r="C194" s="696" t="s">
        <v>1571</v>
      </c>
      <c r="D194" s="697">
        <f t="shared" ref="D194:D257" si="3">IF(C194="Financials",60%,40%)</f>
        <v>0.4</v>
      </c>
    </row>
    <row r="195" spans="1:4">
      <c r="A195" s="698" t="s">
        <v>1513</v>
      </c>
      <c r="B195" s="696" t="s">
        <v>1767</v>
      </c>
      <c r="C195" s="696" t="s">
        <v>1571</v>
      </c>
      <c r="D195" s="697">
        <f t="shared" si="3"/>
        <v>0.4</v>
      </c>
    </row>
    <row r="196" spans="1:4">
      <c r="A196" s="698" t="s">
        <v>447</v>
      </c>
      <c r="B196" s="696" t="s">
        <v>448</v>
      </c>
      <c r="C196" s="696" t="s">
        <v>1579</v>
      </c>
      <c r="D196" s="697">
        <f t="shared" si="3"/>
        <v>0.4</v>
      </c>
    </row>
    <row r="197" spans="1:4">
      <c r="A197" s="698" t="s">
        <v>440</v>
      </c>
      <c r="B197" s="696" t="s">
        <v>441</v>
      </c>
      <c r="C197" s="696" t="s">
        <v>1577</v>
      </c>
      <c r="D197" s="697">
        <f t="shared" si="3"/>
        <v>0.4</v>
      </c>
    </row>
    <row r="198" spans="1:4">
      <c r="A198" s="698" t="s">
        <v>362</v>
      </c>
      <c r="B198" s="696" t="s">
        <v>1759</v>
      </c>
      <c r="C198" s="696" t="s">
        <v>1573</v>
      </c>
      <c r="D198" s="697">
        <f t="shared" si="3"/>
        <v>0.4</v>
      </c>
    </row>
    <row r="199" spans="1:4">
      <c r="A199" s="698" t="s">
        <v>359</v>
      </c>
      <c r="B199" s="696" t="s">
        <v>1737</v>
      </c>
      <c r="C199" s="150" t="s">
        <v>1830</v>
      </c>
      <c r="D199" s="697">
        <f t="shared" si="3"/>
        <v>0.6</v>
      </c>
    </row>
    <row r="200" spans="1:4">
      <c r="A200" s="698" t="s">
        <v>740</v>
      </c>
      <c r="B200" s="696" t="s">
        <v>741</v>
      </c>
      <c r="C200" s="696" t="s">
        <v>1573</v>
      </c>
      <c r="D200" s="697">
        <f t="shared" si="3"/>
        <v>0.4</v>
      </c>
    </row>
    <row r="201" spans="1:4">
      <c r="A201" s="698" t="s">
        <v>911</v>
      </c>
      <c r="B201" s="696" t="s">
        <v>1714</v>
      </c>
      <c r="C201" s="696" t="s">
        <v>1579</v>
      </c>
      <c r="D201" s="697">
        <f t="shared" si="3"/>
        <v>0.4</v>
      </c>
    </row>
    <row r="202" spans="1:4">
      <c r="A202" s="698" t="s">
        <v>1461</v>
      </c>
      <c r="B202" s="696" t="s">
        <v>1796</v>
      </c>
      <c r="C202" s="696" t="s">
        <v>1574</v>
      </c>
      <c r="D202" s="697">
        <f t="shared" si="3"/>
        <v>0.4</v>
      </c>
    </row>
    <row r="203" spans="1:4">
      <c r="A203" s="698" t="s">
        <v>449</v>
      </c>
      <c r="B203" s="696" t="s">
        <v>450</v>
      </c>
      <c r="C203" s="696" t="s">
        <v>1569</v>
      </c>
      <c r="D203" s="697">
        <f t="shared" si="3"/>
        <v>0.4</v>
      </c>
    </row>
    <row r="204" spans="1:4">
      <c r="A204" s="698" t="s">
        <v>787</v>
      </c>
      <c r="B204" s="696" t="s">
        <v>788</v>
      </c>
      <c r="C204" s="696" t="s">
        <v>1574</v>
      </c>
      <c r="D204" s="697">
        <f t="shared" si="3"/>
        <v>0.4</v>
      </c>
    </row>
    <row r="205" spans="1:4">
      <c r="A205" s="698" t="s">
        <v>1425</v>
      </c>
      <c r="B205" s="696" t="s">
        <v>1794</v>
      </c>
      <c r="C205" s="150" t="s">
        <v>1830</v>
      </c>
      <c r="D205" s="697">
        <f t="shared" si="3"/>
        <v>0.6</v>
      </c>
    </row>
    <row r="206" spans="1:4">
      <c r="A206" s="698" t="s">
        <v>945</v>
      </c>
      <c r="B206" s="696" t="s">
        <v>1464</v>
      </c>
      <c r="C206" s="696" t="s">
        <v>1571</v>
      </c>
      <c r="D206" s="697">
        <f t="shared" si="3"/>
        <v>0.4</v>
      </c>
    </row>
    <row r="207" spans="1:4">
      <c r="A207" s="698" t="s">
        <v>1855</v>
      </c>
      <c r="B207" s="696" t="s">
        <v>1856</v>
      </c>
      <c r="C207" s="696" t="s">
        <v>1573</v>
      </c>
      <c r="D207" s="697">
        <f t="shared" si="3"/>
        <v>0.4</v>
      </c>
    </row>
    <row r="208" spans="1:4">
      <c r="A208" s="698" t="s">
        <v>1428</v>
      </c>
      <c r="B208" s="696" t="s">
        <v>1751</v>
      </c>
      <c r="C208" s="696" t="s">
        <v>1575</v>
      </c>
      <c r="D208" s="697">
        <f t="shared" si="3"/>
        <v>0.4</v>
      </c>
    </row>
    <row r="209" spans="1:4">
      <c r="A209" s="698" t="s">
        <v>396</v>
      </c>
      <c r="B209" s="696" t="s">
        <v>397</v>
      </c>
      <c r="C209" s="696" t="s">
        <v>1574</v>
      </c>
      <c r="D209" s="697">
        <f t="shared" si="3"/>
        <v>0.4</v>
      </c>
    </row>
    <row r="210" spans="1:4">
      <c r="A210" s="698" t="s">
        <v>446</v>
      </c>
      <c r="B210" s="696" t="s">
        <v>861</v>
      </c>
      <c r="C210" s="696" t="s">
        <v>1572</v>
      </c>
      <c r="D210" s="697">
        <f t="shared" si="3"/>
        <v>0.4</v>
      </c>
    </row>
    <row r="211" spans="1:4">
      <c r="A211" s="698" t="s">
        <v>1915</v>
      </c>
      <c r="B211" s="696" t="s">
        <v>1916</v>
      </c>
      <c r="C211" s="696" t="s">
        <v>1571</v>
      </c>
      <c r="D211" s="697">
        <f t="shared" si="3"/>
        <v>0.4</v>
      </c>
    </row>
    <row r="212" spans="1:4">
      <c r="A212" s="698" t="s">
        <v>1423</v>
      </c>
      <c r="B212" s="696" t="s">
        <v>1765</v>
      </c>
      <c r="C212" s="696" t="s">
        <v>1578</v>
      </c>
      <c r="D212" s="697">
        <f t="shared" si="3"/>
        <v>0.4</v>
      </c>
    </row>
    <row r="213" spans="1:4">
      <c r="A213" s="698" t="s">
        <v>661</v>
      </c>
      <c r="B213" s="696" t="s">
        <v>1731</v>
      </c>
      <c r="C213" s="696" t="s">
        <v>1569</v>
      </c>
      <c r="D213" s="697">
        <f t="shared" si="3"/>
        <v>0.4</v>
      </c>
    </row>
    <row r="214" spans="1:4">
      <c r="A214" s="756" t="s">
        <v>1922</v>
      </c>
      <c r="B214" s="84" t="s">
        <v>1923</v>
      </c>
      <c r="C214" s="696" t="s">
        <v>1573</v>
      </c>
      <c r="D214" s="697">
        <f t="shared" si="3"/>
        <v>0.4</v>
      </c>
    </row>
    <row r="215" spans="1:4">
      <c r="A215" s="698" t="s">
        <v>1870</v>
      </c>
      <c r="B215" s="696" t="s">
        <v>1871</v>
      </c>
      <c r="C215" s="696" t="s">
        <v>1575</v>
      </c>
      <c r="D215" s="697">
        <f t="shared" si="3"/>
        <v>0.4</v>
      </c>
    </row>
    <row r="216" spans="1:4">
      <c r="A216" s="698" t="s">
        <v>1493</v>
      </c>
      <c r="B216" s="696" t="s">
        <v>1494</v>
      </c>
      <c r="C216" s="150" t="s">
        <v>1830</v>
      </c>
      <c r="D216" s="697">
        <f t="shared" si="3"/>
        <v>0.6</v>
      </c>
    </row>
    <row r="217" spans="1:4">
      <c r="A217" s="698" t="s">
        <v>912</v>
      </c>
      <c r="B217" s="696" t="s">
        <v>913</v>
      </c>
      <c r="C217" s="696" t="s">
        <v>1575</v>
      </c>
      <c r="D217" s="697">
        <f t="shared" si="3"/>
        <v>0.4</v>
      </c>
    </row>
    <row r="218" spans="1:4">
      <c r="A218" s="698" t="s">
        <v>1390</v>
      </c>
      <c r="B218" s="696" t="s">
        <v>1827</v>
      </c>
      <c r="C218" s="696" t="s">
        <v>1571</v>
      </c>
      <c r="D218" s="697">
        <f t="shared" si="3"/>
        <v>0.4</v>
      </c>
    </row>
    <row r="219" spans="1:4">
      <c r="A219" s="698" t="s">
        <v>1885</v>
      </c>
      <c r="B219" s="696" t="s">
        <v>1886</v>
      </c>
      <c r="C219" s="696" t="s">
        <v>1578</v>
      </c>
      <c r="D219" s="697">
        <f t="shared" si="3"/>
        <v>0.4</v>
      </c>
    </row>
    <row r="220" spans="1:4">
      <c r="A220" s="698" t="s">
        <v>581</v>
      </c>
      <c r="B220" s="696" t="s">
        <v>1820</v>
      </c>
      <c r="C220" s="696" t="s">
        <v>1574</v>
      </c>
      <c r="D220" s="697">
        <f t="shared" si="3"/>
        <v>0.4</v>
      </c>
    </row>
    <row r="221" spans="1:4">
      <c r="A221" s="698" t="s">
        <v>1926</v>
      </c>
      <c r="B221" s="696" t="s">
        <v>1927</v>
      </c>
      <c r="C221" s="696" t="s">
        <v>1571</v>
      </c>
      <c r="D221" s="697">
        <f t="shared" si="3"/>
        <v>0.4</v>
      </c>
    </row>
    <row r="222" spans="1:4">
      <c r="A222" s="698" t="s">
        <v>1595</v>
      </c>
      <c r="B222" s="696" t="s">
        <v>1826</v>
      </c>
      <c r="C222" s="696" t="s">
        <v>1571</v>
      </c>
      <c r="D222" s="697">
        <f t="shared" si="3"/>
        <v>0.4</v>
      </c>
    </row>
    <row r="223" spans="1:4">
      <c r="A223" s="698" t="s">
        <v>410</v>
      </c>
      <c r="B223" s="696" t="s">
        <v>411</v>
      </c>
      <c r="C223" s="696" t="s">
        <v>1573</v>
      </c>
      <c r="D223" s="697">
        <f t="shared" si="3"/>
        <v>0.4</v>
      </c>
    </row>
    <row r="224" spans="1:4">
      <c r="A224" s="698" t="s">
        <v>856</v>
      </c>
      <c r="B224" s="696" t="s">
        <v>1726</v>
      </c>
      <c r="C224" s="696" t="s">
        <v>1577</v>
      </c>
      <c r="D224" s="697">
        <f t="shared" si="3"/>
        <v>0.4</v>
      </c>
    </row>
    <row r="225" spans="1:4">
      <c r="A225" s="698" t="s">
        <v>1879</v>
      </c>
      <c r="B225" s="696" t="s">
        <v>1880</v>
      </c>
      <c r="C225" s="696" t="s">
        <v>1575</v>
      </c>
      <c r="D225" s="697">
        <f t="shared" si="3"/>
        <v>0.4</v>
      </c>
    </row>
    <row r="226" spans="1:4">
      <c r="A226" s="698" t="s">
        <v>546</v>
      </c>
      <c r="B226" s="696" t="s">
        <v>1711</v>
      </c>
      <c r="C226" s="696" t="s">
        <v>1573</v>
      </c>
      <c r="D226" s="697">
        <f t="shared" si="3"/>
        <v>0.4</v>
      </c>
    </row>
    <row r="227" spans="1:4">
      <c r="A227" s="698" t="s">
        <v>420</v>
      </c>
      <c r="B227" s="696" t="s">
        <v>1797</v>
      </c>
      <c r="C227" s="696" t="s">
        <v>1574</v>
      </c>
      <c r="D227" s="697">
        <f t="shared" si="3"/>
        <v>0.4</v>
      </c>
    </row>
    <row r="228" spans="1:4">
      <c r="A228" s="698" t="s">
        <v>756</v>
      </c>
      <c r="B228" s="696" t="s">
        <v>1771</v>
      </c>
      <c r="C228" s="696" t="s">
        <v>1573</v>
      </c>
      <c r="D228" s="697">
        <f t="shared" si="3"/>
        <v>0.4</v>
      </c>
    </row>
    <row r="229" spans="1:4">
      <c r="A229" s="698" t="s">
        <v>858</v>
      </c>
      <c r="B229" s="696" t="s">
        <v>1715</v>
      </c>
      <c r="C229" s="696" t="s">
        <v>1579</v>
      </c>
      <c r="D229" s="697">
        <f t="shared" si="3"/>
        <v>0.4</v>
      </c>
    </row>
    <row r="230" spans="1:4">
      <c r="A230" s="698" t="s">
        <v>1804</v>
      </c>
      <c r="B230" s="696" t="s">
        <v>1805</v>
      </c>
      <c r="C230" s="696" t="s">
        <v>1571</v>
      </c>
      <c r="D230" s="697">
        <f t="shared" si="3"/>
        <v>0.4</v>
      </c>
    </row>
    <row r="231" spans="1:4">
      <c r="A231" s="698" t="s">
        <v>1457</v>
      </c>
      <c r="B231" s="696" t="s">
        <v>1458</v>
      </c>
      <c r="C231" s="696" t="s">
        <v>1572</v>
      </c>
      <c r="D231" s="697">
        <f t="shared" si="3"/>
        <v>0.4</v>
      </c>
    </row>
    <row r="232" spans="1:4">
      <c r="A232" s="698" t="s">
        <v>551</v>
      </c>
      <c r="B232" s="696" t="s">
        <v>1754</v>
      </c>
      <c r="C232" s="696" t="s">
        <v>1574</v>
      </c>
      <c r="D232" s="697">
        <f t="shared" si="3"/>
        <v>0.4</v>
      </c>
    </row>
    <row r="233" spans="1:4">
      <c r="A233" s="698" t="s">
        <v>435</v>
      </c>
      <c r="B233" s="696" t="s">
        <v>1788</v>
      </c>
      <c r="C233" s="696" t="s">
        <v>1575</v>
      </c>
      <c r="D233" s="697">
        <f t="shared" si="3"/>
        <v>0.4</v>
      </c>
    </row>
    <row r="234" spans="1:4">
      <c r="A234" s="698" t="s">
        <v>1583</v>
      </c>
      <c r="B234" s="696" t="s">
        <v>1584</v>
      </c>
      <c r="C234" s="696" t="s">
        <v>1579</v>
      </c>
      <c r="D234" s="697">
        <f t="shared" si="3"/>
        <v>0.4</v>
      </c>
    </row>
    <row r="235" spans="1:4">
      <c r="A235" s="698" t="s">
        <v>1517</v>
      </c>
      <c r="B235" s="696" t="s">
        <v>1815</v>
      </c>
      <c r="C235" s="696" t="s">
        <v>1571</v>
      </c>
      <c r="D235" s="697">
        <f t="shared" si="3"/>
        <v>0.4</v>
      </c>
    </row>
    <row r="236" spans="1:4">
      <c r="A236" s="698" t="s">
        <v>1459</v>
      </c>
      <c r="B236" s="696" t="s">
        <v>1460</v>
      </c>
      <c r="C236" s="696" t="s">
        <v>1572</v>
      </c>
      <c r="D236" s="697">
        <f t="shared" si="3"/>
        <v>0.4</v>
      </c>
    </row>
    <row r="237" spans="1:4">
      <c r="A237" s="698" t="s">
        <v>914</v>
      </c>
      <c r="B237" s="696" t="s">
        <v>1734</v>
      </c>
      <c r="C237" s="696" t="s">
        <v>1579</v>
      </c>
      <c r="D237" s="697">
        <f t="shared" si="3"/>
        <v>0.4</v>
      </c>
    </row>
    <row r="238" spans="1:4">
      <c r="A238" s="698" t="s">
        <v>443</v>
      </c>
      <c r="B238" s="696" t="s">
        <v>1708</v>
      </c>
      <c r="C238" s="150" t="s">
        <v>1830</v>
      </c>
      <c r="D238" s="697">
        <f t="shared" si="3"/>
        <v>0.6</v>
      </c>
    </row>
    <row r="239" spans="1:4">
      <c r="A239" s="698" t="s">
        <v>1592</v>
      </c>
      <c r="B239" s="696" t="s">
        <v>1593</v>
      </c>
      <c r="C239" s="150" t="s">
        <v>1830</v>
      </c>
      <c r="D239" s="697">
        <f t="shared" si="3"/>
        <v>0.6</v>
      </c>
    </row>
    <row r="240" spans="1:4">
      <c r="A240" s="698" t="s">
        <v>1582</v>
      </c>
      <c r="B240" s="696" t="s">
        <v>1764</v>
      </c>
      <c r="C240" s="696" t="s">
        <v>1571</v>
      </c>
      <c r="D240" s="697">
        <f t="shared" si="3"/>
        <v>0.4</v>
      </c>
    </row>
    <row r="241" spans="1:4">
      <c r="A241" s="698" t="s">
        <v>1876</v>
      </c>
      <c r="B241" s="696" t="s">
        <v>1877</v>
      </c>
      <c r="C241" s="696" t="s">
        <v>1571</v>
      </c>
      <c r="D241" s="697">
        <f t="shared" si="3"/>
        <v>0.4</v>
      </c>
    </row>
    <row r="242" spans="1:4">
      <c r="A242" s="698" t="s">
        <v>391</v>
      </c>
      <c r="B242" s="696" t="s">
        <v>1776</v>
      </c>
      <c r="C242" s="696" t="s">
        <v>1579</v>
      </c>
      <c r="D242" s="697">
        <f t="shared" si="3"/>
        <v>0.4</v>
      </c>
    </row>
    <row r="243" spans="1:4">
      <c r="A243" s="698" t="s">
        <v>1913</v>
      </c>
      <c r="B243" s="696" t="s">
        <v>1914</v>
      </c>
      <c r="C243" s="696" t="s">
        <v>1575</v>
      </c>
      <c r="D243" s="697">
        <f t="shared" si="3"/>
        <v>0.4</v>
      </c>
    </row>
    <row r="244" spans="1:4">
      <c r="A244" s="698" t="s">
        <v>1889</v>
      </c>
      <c r="B244" s="696" t="s">
        <v>1890</v>
      </c>
      <c r="C244" s="696" t="s">
        <v>1571</v>
      </c>
      <c r="D244" s="697">
        <f t="shared" si="3"/>
        <v>0.4</v>
      </c>
    </row>
    <row r="245" spans="1:4">
      <c r="A245" s="698" t="s">
        <v>1917</v>
      </c>
      <c r="B245" s="696" t="s">
        <v>1918</v>
      </c>
      <c r="C245" s="150" t="s">
        <v>1830</v>
      </c>
      <c r="D245" s="697">
        <f t="shared" si="3"/>
        <v>0.6</v>
      </c>
    </row>
    <row r="246" spans="1:4">
      <c r="A246" s="698" t="s">
        <v>1518</v>
      </c>
      <c r="B246" s="696" t="s">
        <v>1819</v>
      </c>
      <c r="C246" s="696" t="s">
        <v>1574</v>
      </c>
      <c r="D246" s="697">
        <f t="shared" si="3"/>
        <v>0.4</v>
      </c>
    </row>
    <row r="247" spans="1:4">
      <c r="A247" s="698" t="s">
        <v>372</v>
      </c>
      <c r="B247" s="696" t="s">
        <v>1818</v>
      </c>
      <c r="C247" s="696" t="s">
        <v>1573</v>
      </c>
      <c r="D247" s="697">
        <f t="shared" si="3"/>
        <v>0.4</v>
      </c>
    </row>
    <row r="248" spans="1:4">
      <c r="A248" s="698" t="s">
        <v>1087</v>
      </c>
      <c r="B248" s="696" t="s">
        <v>1789</v>
      </c>
      <c r="C248" s="696" t="s">
        <v>1577</v>
      </c>
      <c r="D248" s="697">
        <f t="shared" si="3"/>
        <v>0.4</v>
      </c>
    </row>
    <row r="249" spans="1:4">
      <c r="A249" s="698" t="s">
        <v>1404</v>
      </c>
      <c r="B249" s="696" t="s">
        <v>1782</v>
      </c>
      <c r="C249" s="696" t="s">
        <v>1579</v>
      </c>
      <c r="D249" s="697">
        <f t="shared" si="3"/>
        <v>0.4</v>
      </c>
    </row>
    <row r="250" spans="1:4">
      <c r="A250" s="698" t="s">
        <v>1911</v>
      </c>
      <c r="B250" s="696" t="s">
        <v>1912</v>
      </c>
      <c r="C250" s="696" t="s">
        <v>1577</v>
      </c>
      <c r="D250" s="697">
        <f t="shared" si="3"/>
        <v>0.4</v>
      </c>
    </row>
    <row r="251" spans="1:4">
      <c r="A251" s="698" t="s">
        <v>1868</v>
      </c>
      <c r="B251" s="696" t="s">
        <v>1869</v>
      </c>
      <c r="C251" s="696" t="s">
        <v>1574</v>
      </c>
      <c r="D251" s="697">
        <f t="shared" si="3"/>
        <v>0.4</v>
      </c>
    </row>
    <row r="252" spans="1:4">
      <c r="A252" s="698" t="s">
        <v>830</v>
      </c>
      <c r="B252" s="696" t="s">
        <v>831</v>
      </c>
      <c r="C252" s="696" t="s">
        <v>1577</v>
      </c>
      <c r="D252" s="697">
        <f t="shared" si="3"/>
        <v>0.4</v>
      </c>
    </row>
    <row r="253" spans="1:4">
      <c r="A253" s="698" t="s">
        <v>1516</v>
      </c>
      <c r="B253" s="696" t="s">
        <v>1814</v>
      </c>
      <c r="C253" s="696" t="s">
        <v>1569</v>
      </c>
      <c r="D253" s="697">
        <f t="shared" si="3"/>
        <v>0.4</v>
      </c>
    </row>
    <row r="254" spans="1:4">
      <c r="A254" s="698" t="s">
        <v>427</v>
      </c>
      <c r="B254" s="696" t="s">
        <v>428</v>
      </c>
      <c r="C254" s="696" t="s">
        <v>1578</v>
      </c>
      <c r="D254" s="697">
        <f t="shared" si="3"/>
        <v>0.4</v>
      </c>
    </row>
    <row r="255" spans="1:4">
      <c r="A255" s="698" t="s">
        <v>1780</v>
      </c>
      <c r="B255" s="696" t="s">
        <v>1781</v>
      </c>
      <c r="C255" s="696" t="s">
        <v>1571</v>
      </c>
      <c r="D255" s="697">
        <f t="shared" si="3"/>
        <v>0.4</v>
      </c>
    </row>
    <row r="256" spans="1:4">
      <c r="A256" s="698" t="s">
        <v>1801</v>
      </c>
      <c r="B256" s="696" t="s">
        <v>1802</v>
      </c>
      <c r="C256" s="696" t="s">
        <v>1572</v>
      </c>
      <c r="D256" s="697">
        <f t="shared" si="3"/>
        <v>0.4</v>
      </c>
    </row>
    <row r="257" spans="1:4">
      <c r="A257" s="698" t="s">
        <v>1806</v>
      </c>
      <c r="B257" s="696" t="s">
        <v>1807</v>
      </c>
      <c r="C257" s="696" t="s">
        <v>1573</v>
      </c>
      <c r="D257" s="697">
        <f t="shared" si="3"/>
        <v>0.4</v>
      </c>
    </row>
    <row r="258" spans="1:4">
      <c r="A258" s="698" t="s">
        <v>1881</v>
      </c>
      <c r="B258" s="696" t="s">
        <v>1882</v>
      </c>
      <c r="C258" s="696" t="s">
        <v>1577</v>
      </c>
      <c r="D258" s="697">
        <f t="shared" ref="D258:D300" si="4">IF(C258="Financials",60%,40%)</f>
        <v>0.4</v>
      </c>
    </row>
    <row r="259" spans="1:4">
      <c r="A259" s="698" t="s">
        <v>1381</v>
      </c>
      <c r="B259" s="696" t="s">
        <v>1733</v>
      </c>
      <c r="C259" s="696" t="s">
        <v>1574</v>
      </c>
      <c r="D259" s="697">
        <f t="shared" si="4"/>
        <v>0.4</v>
      </c>
    </row>
    <row r="260" spans="1:4">
      <c r="A260" s="698" t="s">
        <v>1930</v>
      </c>
      <c r="B260" s="696" t="s">
        <v>1931</v>
      </c>
      <c r="C260" s="696" t="s">
        <v>1574</v>
      </c>
      <c r="D260" s="697">
        <f t="shared" si="4"/>
        <v>0.4</v>
      </c>
    </row>
    <row r="261" spans="1:4">
      <c r="A261" s="698" t="s">
        <v>1866</v>
      </c>
      <c r="B261" s="696" t="s">
        <v>1867</v>
      </c>
      <c r="C261" s="696" t="s">
        <v>1577</v>
      </c>
      <c r="D261" s="697">
        <f t="shared" si="4"/>
        <v>0.4</v>
      </c>
    </row>
    <row r="262" spans="1:4">
      <c r="A262" s="698" t="s">
        <v>433</v>
      </c>
      <c r="B262" s="696" t="s">
        <v>1816</v>
      </c>
      <c r="C262" s="696" t="s">
        <v>1569</v>
      </c>
      <c r="D262" s="697">
        <f t="shared" si="4"/>
        <v>0.4</v>
      </c>
    </row>
    <row r="263" spans="1:4">
      <c r="A263" s="698" t="s">
        <v>549</v>
      </c>
      <c r="B263" s="696" t="s">
        <v>550</v>
      </c>
      <c r="C263" s="696" t="s">
        <v>1579</v>
      </c>
      <c r="D263" s="697">
        <f t="shared" si="4"/>
        <v>0.4</v>
      </c>
    </row>
    <row r="264" spans="1:4">
      <c r="A264" s="698" t="s">
        <v>1426</v>
      </c>
      <c r="B264" s="696" t="s">
        <v>1427</v>
      </c>
      <c r="C264" s="696" t="s">
        <v>1573</v>
      </c>
      <c r="D264" s="697">
        <f t="shared" si="4"/>
        <v>0.4</v>
      </c>
    </row>
    <row r="265" spans="1:4">
      <c r="A265" s="698" t="s">
        <v>1016</v>
      </c>
      <c r="B265" s="696" t="s">
        <v>1017</v>
      </c>
      <c r="C265" s="696" t="s">
        <v>1579</v>
      </c>
      <c r="D265" s="697">
        <f t="shared" si="4"/>
        <v>0.4</v>
      </c>
    </row>
    <row r="266" spans="1:4">
      <c r="A266" s="698" t="s">
        <v>1085</v>
      </c>
      <c r="B266" s="696" t="s">
        <v>1768</v>
      </c>
      <c r="C266" s="150" t="s">
        <v>1830</v>
      </c>
      <c r="D266" s="697">
        <f t="shared" si="4"/>
        <v>0.6</v>
      </c>
    </row>
    <row r="267" spans="1:4">
      <c r="A267" s="698" t="s">
        <v>662</v>
      </c>
      <c r="B267" s="696" t="s">
        <v>663</v>
      </c>
      <c r="C267" s="150" t="s">
        <v>1830</v>
      </c>
      <c r="D267" s="697">
        <f t="shared" si="4"/>
        <v>0.6</v>
      </c>
    </row>
    <row r="268" spans="1:4">
      <c r="A268" s="698" t="s">
        <v>811</v>
      </c>
      <c r="B268" s="696" t="s">
        <v>1825</v>
      </c>
      <c r="C268" s="696" t="s">
        <v>1579</v>
      </c>
      <c r="D268" s="697">
        <f t="shared" si="4"/>
        <v>0.4</v>
      </c>
    </row>
    <row r="269" spans="1:4">
      <c r="A269" s="698" t="s">
        <v>874</v>
      </c>
      <c r="B269" s="696" t="s">
        <v>1791</v>
      </c>
      <c r="C269" s="696" t="s">
        <v>1573</v>
      </c>
      <c r="D269" s="697">
        <f t="shared" si="4"/>
        <v>0.4</v>
      </c>
    </row>
    <row r="270" spans="1:4">
      <c r="A270" s="698" t="s">
        <v>1878</v>
      </c>
      <c r="B270" s="696" t="s">
        <v>1921</v>
      </c>
      <c r="C270" s="696" t="s">
        <v>1571</v>
      </c>
      <c r="D270" s="697">
        <f t="shared" si="4"/>
        <v>0.4</v>
      </c>
    </row>
    <row r="271" spans="1:4">
      <c r="A271" s="698" t="s">
        <v>1515</v>
      </c>
      <c r="B271" s="696" t="s">
        <v>1784</v>
      </c>
      <c r="C271" s="150" t="s">
        <v>1830</v>
      </c>
      <c r="D271" s="697">
        <f t="shared" si="4"/>
        <v>0.6</v>
      </c>
    </row>
    <row r="272" spans="1:4">
      <c r="A272" s="698" t="s">
        <v>1883</v>
      </c>
      <c r="B272" s="696" t="s">
        <v>1884</v>
      </c>
      <c r="C272" s="696" t="s">
        <v>1575</v>
      </c>
      <c r="D272" s="697">
        <f t="shared" si="4"/>
        <v>0.4</v>
      </c>
    </row>
    <row r="273" spans="1:4">
      <c r="A273" s="698" t="s">
        <v>439</v>
      </c>
      <c r="B273" s="696" t="s">
        <v>1786</v>
      </c>
      <c r="C273" s="696" t="s">
        <v>1574</v>
      </c>
      <c r="D273" s="697">
        <f t="shared" si="4"/>
        <v>0.4</v>
      </c>
    </row>
    <row r="274" spans="1:4">
      <c r="A274" s="698" t="s">
        <v>1383</v>
      </c>
      <c r="B274" s="696" t="s">
        <v>1732</v>
      </c>
      <c r="C274" s="696" t="s">
        <v>1574</v>
      </c>
      <c r="D274" s="697">
        <f t="shared" si="4"/>
        <v>0.4</v>
      </c>
    </row>
    <row r="275" spans="1:4">
      <c r="A275" s="698" t="s">
        <v>1456</v>
      </c>
      <c r="B275" s="696" t="s">
        <v>1766</v>
      </c>
      <c r="C275" s="696" t="s">
        <v>1577</v>
      </c>
      <c r="D275" s="697">
        <f t="shared" si="4"/>
        <v>0.4</v>
      </c>
    </row>
    <row r="276" spans="1:4">
      <c r="A276" s="698" t="s">
        <v>417</v>
      </c>
      <c r="B276" s="696" t="s">
        <v>1800</v>
      </c>
      <c r="C276" s="696" t="s">
        <v>1577</v>
      </c>
      <c r="D276" s="697">
        <f t="shared" si="4"/>
        <v>0.4</v>
      </c>
    </row>
    <row r="277" spans="1:4">
      <c r="A277" s="698" t="s">
        <v>824</v>
      </c>
      <c r="B277" s="696" t="s">
        <v>1778</v>
      </c>
      <c r="C277" s="696" t="s">
        <v>1577</v>
      </c>
      <c r="D277" s="697">
        <f t="shared" si="4"/>
        <v>0.4</v>
      </c>
    </row>
    <row r="278" spans="1:4">
      <c r="A278" s="698" t="s">
        <v>1278</v>
      </c>
      <c r="B278" s="696" t="s">
        <v>1717</v>
      </c>
      <c r="C278" s="696" t="s">
        <v>1571</v>
      </c>
      <c r="D278" s="697">
        <f t="shared" si="4"/>
        <v>0.4</v>
      </c>
    </row>
    <row r="279" spans="1:4">
      <c r="A279" s="698" t="s">
        <v>1909</v>
      </c>
      <c r="B279" s="696" t="s">
        <v>1910</v>
      </c>
      <c r="C279" s="696" t="s">
        <v>1572</v>
      </c>
      <c r="D279" s="697">
        <f t="shared" si="4"/>
        <v>0.4</v>
      </c>
    </row>
    <row r="280" spans="1:4">
      <c r="A280" s="698" t="s">
        <v>905</v>
      </c>
      <c r="B280" s="696" t="s">
        <v>1700</v>
      </c>
      <c r="C280" s="696" t="s">
        <v>1575</v>
      </c>
      <c r="D280" s="697">
        <f t="shared" si="4"/>
        <v>0.4</v>
      </c>
    </row>
    <row r="281" spans="1:4">
      <c r="A281" s="698" t="s">
        <v>1389</v>
      </c>
      <c r="B281" s="696" t="s">
        <v>1757</v>
      </c>
      <c r="C281" s="696" t="s">
        <v>1572</v>
      </c>
      <c r="D281" s="697">
        <f t="shared" si="4"/>
        <v>0.4</v>
      </c>
    </row>
    <row r="282" spans="1:4">
      <c r="A282" s="698" t="s">
        <v>453</v>
      </c>
      <c r="B282" s="696" t="s">
        <v>454</v>
      </c>
      <c r="C282" s="150" t="s">
        <v>1575</v>
      </c>
      <c r="D282" s="697">
        <f t="shared" si="4"/>
        <v>0.4</v>
      </c>
    </row>
    <row r="283" spans="1:4">
      <c r="A283" s="698" t="s">
        <v>1589</v>
      </c>
      <c r="B283" s="696" t="s">
        <v>1787</v>
      </c>
      <c r="C283" s="696" t="s">
        <v>1579</v>
      </c>
      <c r="D283" s="697">
        <f t="shared" si="4"/>
        <v>0.4</v>
      </c>
    </row>
    <row r="284" spans="1:4">
      <c r="A284" s="698" t="s">
        <v>825</v>
      </c>
      <c r="B284" s="696" t="s">
        <v>826</v>
      </c>
      <c r="C284" s="696" t="s">
        <v>1573</v>
      </c>
      <c r="D284" s="697">
        <f t="shared" si="4"/>
        <v>0.4</v>
      </c>
    </row>
    <row r="285" spans="1:4">
      <c r="A285" s="698" t="s">
        <v>1277</v>
      </c>
      <c r="B285" s="696" t="s">
        <v>1775</v>
      </c>
      <c r="C285" s="696" t="s">
        <v>1571</v>
      </c>
      <c r="D285" s="697">
        <f t="shared" si="4"/>
        <v>0.4</v>
      </c>
    </row>
    <row r="286" spans="1:4">
      <c r="A286" s="698" t="s">
        <v>1086</v>
      </c>
      <c r="B286" s="696" t="s">
        <v>1769</v>
      </c>
      <c r="C286" s="150" t="s">
        <v>1830</v>
      </c>
      <c r="D286" s="697">
        <f t="shared" si="4"/>
        <v>0.6</v>
      </c>
    </row>
    <row r="287" spans="1:4">
      <c r="A287" s="756" t="s">
        <v>1276</v>
      </c>
      <c r="B287" s="84" t="s">
        <v>1774</v>
      </c>
      <c r="C287" s="84" t="s">
        <v>1575</v>
      </c>
      <c r="D287" s="697">
        <f t="shared" si="4"/>
        <v>0.4</v>
      </c>
    </row>
    <row r="288" spans="1:4">
      <c r="A288" s="698" t="s">
        <v>1798</v>
      </c>
      <c r="B288" s="696" t="s">
        <v>1799</v>
      </c>
      <c r="C288" s="696" t="s">
        <v>1577</v>
      </c>
      <c r="D288" s="697">
        <f t="shared" si="4"/>
        <v>0.4</v>
      </c>
    </row>
    <row r="289" spans="1:4">
      <c r="A289" s="756" t="s">
        <v>1772</v>
      </c>
      <c r="B289" s="84" t="s">
        <v>1773</v>
      </c>
      <c r="C289" s="84" t="s">
        <v>1572</v>
      </c>
      <c r="D289" s="697">
        <f t="shared" si="4"/>
        <v>0.4</v>
      </c>
    </row>
    <row r="290" spans="1:4">
      <c r="A290" s="698" t="s">
        <v>1519</v>
      </c>
      <c r="B290" s="696" t="s">
        <v>1520</v>
      </c>
      <c r="C290" s="696" t="s">
        <v>1575</v>
      </c>
      <c r="D290" s="697">
        <f t="shared" si="4"/>
        <v>0.4</v>
      </c>
    </row>
    <row r="291" spans="1:4">
      <c r="A291" s="698" t="s">
        <v>1874</v>
      </c>
      <c r="B291" s="696" t="s">
        <v>1875</v>
      </c>
      <c r="C291" s="696" t="s">
        <v>1577</v>
      </c>
      <c r="D291" s="697">
        <f t="shared" si="4"/>
        <v>0.4</v>
      </c>
    </row>
    <row r="292" spans="1:4">
      <c r="A292" s="698" t="s">
        <v>1088</v>
      </c>
      <c r="B292" s="696" t="s">
        <v>1824</v>
      </c>
      <c r="C292" s="150" t="s">
        <v>1830</v>
      </c>
      <c r="D292" s="697">
        <f t="shared" si="4"/>
        <v>0.6</v>
      </c>
    </row>
    <row r="293" spans="1:4">
      <c r="A293" s="698" t="s">
        <v>1792</v>
      </c>
      <c r="B293" s="696" t="s">
        <v>1793</v>
      </c>
      <c r="C293" s="696" t="s">
        <v>1572</v>
      </c>
      <c r="D293" s="697">
        <f t="shared" si="4"/>
        <v>0.4</v>
      </c>
    </row>
    <row r="294" spans="1:4">
      <c r="A294" s="698" t="s">
        <v>1274</v>
      </c>
      <c r="B294" s="696" t="s">
        <v>1275</v>
      </c>
      <c r="C294" s="696" t="s">
        <v>1573</v>
      </c>
      <c r="D294" s="697">
        <f t="shared" si="4"/>
        <v>0.4</v>
      </c>
    </row>
    <row r="295" spans="1:4">
      <c r="A295" s="698" t="s">
        <v>859</v>
      </c>
      <c r="B295" s="696" t="s">
        <v>860</v>
      </c>
      <c r="C295" s="696" t="s">
        <v>1571</v>
      </c>
      <c r="D295" s="697">
        <f t="shared" si="4"/>
        <v>0.4</v>
      </c>
    </row>
    <row r="296" spans="1:4">
      <c r="A296" s="698" t="s">
        <v>355</v>
      </c>
      <c r="B296" s="696" t="s">
        <v>1809</v>
      </c>
      <c r="C296" s="150" t="s">
        <v>1830</v>
      </c>
      <c r="D296" s="697">
        <f t="shared" si="4"/>
        <v>0.6</v>
      </c>
    </row>
    <row r="297" spans="1:4">
      <c r="A297" s="698" t="s">
        <v>1586</v>
      </c>
      <c r="B297" s="696" t="s">
        <v>1777</v>
      </c>
      <c r="C297" s="696" t="s">
        <v>1573</v>
      </c>
      <c r="D297" s="697">
        <f t="shared" si="4"/>
        <v>0.4</v>
      </c>
    </row>
    <row r="298" spans="1:4">
      <c r="A298" s="698" t="s">
        <v>360</v>
      </c>
      <c r="B298" s="696" t="s">
        <v>1753</v>
      </c>
      <c r="C298" s="696" t="s">
        <v>1573</v>
      </c>
      <c r="D298" s="697">
        <f t="shared" si="4"/>
        <v>0.4</v>
      </c>
    </row>
    <row r="299" spans="1:4">
      <c r="A299" s="370" t="s">
        <v>1385</v>
      </c>
      <c r="B299" t="s">
        <v>1386</v>
      </c>
      <c r="C299" t="s">
        <v>1575</v>
      </c>
      <c r="D299" s="697">
        <f t="shared" si="4"/>
        <v>0.4</v>
      </c>
    </row>
    <row r="300" spans="1:4">
      <c r="A300" s="370" t="s">
        <v>1463</v>
      </c>
      <c r="B300" t="s">
        <v>1803</v>
      </c>
      <c r="C300" s="150" t="s">
        <v>1830</v>
      </c>
      <c r="D300" s="697">
        <f t="shared" si="4"/>
        <v>0.6</v>
      </c>
    </row>
    <row r="301" spans="1:4">
      <c r="A301" s="370" t="s">
        <v>1591</v>
      </c>
      <c r="B301" t="s">
        <v>1808</v>
      </c>
      <c r="C301" t="s">
        <v>1571</v>
      </c>
      <c r="D301" s="697">
        <f t="shared" ref="D301" si="5">IF(C301="Financials",60%,40%)</f>
        <v>0.4</v>
      </c>
    </row>
    <row r="302" spans="1:4">
      <c r="A302" s="370"/>
      <c r="B302"/>
      <c r="C302"/>
      <c r="D302" s="99"/>
    </row>
    <row r="303" spans="1:4">
      <c r="A303" s="370"/>
      <c r="B303"/>
      <c r="C303"/>
      <c r="D303" s="99"/>
    </row>
  </sheetData>
  <autoFilter ref="A1:D303" xr:uid="{00000000-0009-0000-0000-000005000000}"/>
  <sortState xmlns:xlrd2="http://schemas.microsoft.com/office/spreadsheetml/2017/richdata2" ref="A2:C302">
    <sortCondition ref="A2:A302"/>
  </sortState>
  <pageMargins left="0.70866141732283472" right="0.70866141732283472" top="0.74803149606299213" bottom="0.74803149606299213" header="0.31496062992125984" footer="0.31496062992125984"/>
  <pageSetup paperSize="9" scale="87" orientation="portrait" r:id="rId1"/>
  <headerFooter>
    <oddFooter>Page &amp;P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414FA-0DC6-4FAB-ACE7-CB74717793C0}">
  <sheetPr>
    <tabColor theme="4" tint="-0.249977111117893"/>
  </sheetPr>
  <dimension ref="A1:H309"/>
  <sheetViews>
    <sheetView workbookViewId="0">
      <selection activeCell="D26" sqref="D26"/>
    </sheetView>
  </sheetViews>
  <sheetFormatPr defaultRowHeight="12.75"/>
  <cols>
    <col min="1" max="1" width="74.85546875" style="54" customWidth="1"/>
    <col min="2" max="2" width="13.42578125" style="12" bestFit="1" customWidth="1"/>
    <col min="5" max="5" width="13.42578125" style="2" bestFit="1" customWidth="1"/>
    <col min="6" max="6" width="58.28515625" style="4" customWidth="1"/>
  </cols>
  <sheetData>
    <row r="1" spans="1:8">
      <c r="A1" s="166" t="s">
        <v>753</v>
      </c>
      <c r="B1" s="144" t="s">
        <v>752</v>
      </c>
      <c r="C1" t="str">
        <f>VLOOKUP(B1,E:E,1,FALSE)</f>
        <v>AAP0008AU</v>
      </c>
      <c r="E1" s="534" t="s">
        <v>752</v>
      </c>
      <c r="F1" s="566" t="s">
        <v>753</v>
      </c>
      <c r="H1" t="str">
        <f>VLOOKUP(E1,B:B,1,FALSE)</f>
        <v>AAP0008AU</v>
      </c>
    </row>
    <row r="2" spans="1:8">
      <c r="A2" s="516" t="s">
        <v>584</v>
      </c>
      <c r="B2" s="527" t="s">
        <v>25</v>
      </c>
      <c r="C2" t="str">
        <f t="shared" ref="C2:C65" si="0">VLOOKUP(B2,E:E,1,FALSE)</f>
        <v>AAP0103AU</v>
      </c>
      <c r="E2" s="427" t="s">
        <v>25</v>
      </c>
      <c r="F2" s="423" t="s">
        <v>584</v>
      </c>
      <c r="H2" t="str">
        <f t="shared" ref="H2:H65" si="1">VLOOKUP(E2,B:B,1,FALSE)</f>
        <v>AAP0103AU</v>
      </c>
    </row>
    <row r="3" spans="1:8">
      <c r="A3" s="513" t="s">
        <v>585</v>
      </c>
      <c r="B3" s="144" t="s">
        <v>24</v>
      </c>
      <c r="C3" t="str">
        <f t="shared" si="0"/>
        <v>AAP0104AU</v>
      </c>
      <c r="E3" s="396" t="s">
        <v>24</v>
      </c>
      <c r="F3" s="471" t="s">
        <v>585</v>
      </c>
      <c r="H3" t="str">
        <f t="shared" si="1"/>
        <v>AAP0104AU</v>
      </c>
    </row>
    <row r="4" spans="1:8">
      <c r="A4" s="245" t="s">
        <v>942</v>
      </c>
      <c r="B4" s="142" t="s">
        <v>932</v>
      </c>
      <c r="C4" t="str">
        <f t="shared" si="0"/>
        <v>ACM0009AU</v>
      </c>
      <c r="E4" s="452" t="s">
        <v>932</v>
      </c>
      <c r="F4" s="473" t="s">
        <v>933</v>
      </c>
      <c r="H4" t="str">
        <f t="shared" si="1"/>
        <v>ACM0009AU</v>
      </c>
    </row>
    <row r="5" spans="1:8">
      <c r="A5" s="303" t="s">
        <v>183</v>
      </c>
      <c r="B5" s="302" t="s">
        <v>79</v>
      </c>
      <c r="C5" t="str">
        <f t="shared" si="0"/>
        <v>AJF0803AU</v>
      </c>
      <c r="E5" s="414" t="s">
        <v>79</v>
      </c>
      <c r="F5" s="449" t="s">
        <v>1112</v>
      </c>
      <c r="H5" t="str">
        <f t="shared" si="1"/>
        <v>AJF0803AU</v>
      </c>
    </row>
    <row r="6" spans="1:8">
      <c r="A6" s="148" t="s">
        <v>184</v>
      </c>
      <c r="B6" s="132" t="s">
        <v>132</v>
      </c>
      <c r="C6" t="str">
        <f t="shared" si="0"/>
        <v>AJF0804AU</v>
      </c>
      <c r="E6" s="396" t="s">
        <v>132</v>
      </c>
      <c r="F6" s="456" t="s">
        <v>1113</v>
      </c>
      <c r="H6" t="str">
        <f t="shared" si="1"/>
        <v>AJF0804AU</v>
      </c>
    </row>
    <row r="7" spans="1:8">
      <c r="A7" s="240" t="s">
        <v>892</v>
      </c>
      <c r="B7" s="132" t="s">
        <v>83</v>
      </c>
      <c r="C7" t="str">
        <f t="shared" si="0"/>
        <v>AMP0455AU</v>
      </c>
      <c r="E7" s="435" t="s">
        <v>83</v>
      </c>
      <c r="F7" s="486" t="s">
        <v>892</v>
      </c>
      <c r="H7" t="str">
        <f t="shared" si="1"/>
        <v>AMP0455AU</v>
      </c>
    </row>
    <row r="8" spans="1:8" ht="13.5" thickBot="1">
      <c r="A8" s="150" t="s">
        <v>578</v>
      </c>
      <c r="B8" s="132" t="s">
        <v>238</v>
      </c>
      <c r="C8" t="str">
        <f t="shared" si="0"/>
        <v>AMP1685AU</v>
      </c>
      <c r="E8" s="198" t="s">
        <v>238</v>
      </c>
      <c r="F8" s="288" t="s">
        <v>578</v>
      </c>
      <c r="H8" t="str">
        <f t="shared" si="1"/>
        <v>AMP1685AU</v>
      </c>
    </row>
    <row r="9" spans="1:8" ht="13.5" thickBot="1">
      <c r="A9" s="117" t="s">
        <v>236</v>
      </c>
      <c r="B9" s="311" t="s">
        <v>237</v>
      </c>
      <c r="C9" t="str">
        <f t="shared" si="0"/>
        <v>ANT0005AU</v>
      </c>
      <c r="E9" s="559" t="s">
        <v>237</v>
      </c>
      <c r="F9" s="604" t="s">
        <v>236</v>
      </c>
      <c r="H9" t="str">
        <f t="shared" si="1"/>
        <v>ANT0005AU</v>
      </c>
    </row>
    <row r="10" spans="1:8">
      <c r="A10" s="148" t="s">
        <v>182</v>
      </c>
      <c r="B10" s="132" t="s">
        <v>118</v>
      </c>
      <c r="C10" t="str">
        <f t="shared" si="0"/>
        <v>ANZ0212AU</v>
      </c>
      <c r="E10" s="537" t="s">
        <v>895</v>
      </c>
      <c r="F10" s="40" t="s">
        <v>621</v>
      </c>
      <c r="H10" t="e">
        <f t="shared" si="1"/>
        <v>#N/A</v>
      </c>
    </row>
    <row r="11" spans="1:8">
      <c r="A11" s="133" t="s">
        <v>186</v>
      </c>
      <c r="B11" s="132" t="s">
        <v>135</v>
      </c>
      <c r="C11" t="str">
        <f t="shared" si="0"/>
        <v>ANZ0216AU</v>
      </c>
      <c r="E11" s="534" t="s">
        <v>118</v>
      </c>
      <c r="F11" s="506" t="s">
        <v>1115</v>
      </c>
      <c r="H11" t="str">
        <f t="shared" si="1"/>
        <v>ANZ0212AU</v>
      </c>
    </row>
    <row r="12" spans="1:8">
      <c r="A12" s="303" t="s">
        <v>165</v>
      </c>
      <c r="B12" s="132" t="s">
        <v>166</v>
      </c>
      <c r="C12" t="str">
        <f t="shared" si="0"/>
        <v>APN0008AU</v>
      </c>
      <c r="E12" s="417" t="s">
        <v>135</v>
      </c>
      <c r="F12" s="608" t="s">
        <v>1114</v>
      </c>
      <c r="H12" t="str">
        <f t="shared" si="1"/>
        <v>ANZ0216AU</v>
      </c>
    </row>
    <row r="13" spans="1:8">
      <c r="A13" s="513" t="s">
        <v>1094</v>
      </c>
      <c r="B13" s="144" t="s">
        <v>1093</v>
      </c>
      <c r="C13" t="str">
        <f t="shared" si="0"/>
        <v>AUG0018AU</v>
      </c>
      <c r="E13" s="537" t="s">
        <v>896</v>
      </c>
      <c r="F13" s="40" t="s">
        <v>614</v>
      </c>
      <c r="H13" t="e">
        <f t="shared" si="1"/>
        <v>#N/A</v>
      </c>
    </row>
    <row r="14" spans="1:8">
      <c r="A14" s="166" t="s">
        <v>1172</v>
      </c>
      <c r="B14" s="144" t="s">
        <v>1160</v>
      </c>
      <c r="C14" t="str">
        <f t="shared" si="0"/>
        <v>AUS0030AU</v>
      </c>
      <c r="E14" s="537" t="s">
        <v>897</v>
      </c>
      <c r="F14" s="34" t="s">
        <v>615</v>
      </c>
      <c r="H14" t="e">
        <f t="shared" si="1"/>
        <v>#N/A</v>
      </c>
    </row>
    <row r="15" spans="1:8" ht="13.5" thickBot="1">
      <c r="A15" s="166" t="s">
        <v>1110</v>
      </c>
      <c r="B15" s="276" t="s">
        <v>1109</v>
      </c>
      <c r="C15" t="str">
        <f t="shared" si="0"/>
        <v>AUS0071AU</v>
      </c>
      <c r="E15" s="537" t="s">
        <v>898</v>
      </c>
      <c r="F15" s="34" t="s">
        <v>616</v>
      </c>
      <c r="H15" t="e">
        <f t="shared" si="1"/>
        <v>#N/A</v>
      </c>
    </row>
    <row r="16" spans="1:8" ht="13.5" thickBot="1">
      <c r="A16" s="510" t="s">
        <v>1096</v>
      </c>
      <c r="B16" s="144" t="s">
        <v>1095</v>
      </c>
      <c r="C16" t="str">
        <f t="shared" si="0"/>
        <v>AUX0021AU</v>
      </c>
      <c r="E16" s="552" t="s">
        <v>166</v>
      </c>
      <c r="F16" s="589" t="s">
        <v>165</v>
      </c>
      <c r="H16" t="str">
        <f t="shared" si="1"/>
        <v>APN0008AU</v>
      </c>
    </row>
    <row r="17" spans="1:8">
      <c r="A17" s="131" t="s">
        <v>864</v>
      </c>
      <c r="B17" s="142" t="s">
        <v>18</v>
      </c>
      <c r="C17" t="str">
        <f t="shared" si="0"/>
        <v>BAR0817AU</v>
      </c>
      <c r="E17" s="502" t="s">
        <v>1093</v>
      </c>
      <c r="F17" s="575" t="s">
        <v>1116</v>
      </c>
      <c r="H17" t="str">
        <f t="shared" si="1"/>
        <v>AUG0018AU</v>
      </c>
    </row>
    <row r="18" spans="1:8">
      <c r="A18" s="148" t="s">
        <v>256</v>
      </c>
      <c r="B18" s="132" t="s">
        <v>210</v>
      </c>
      <c r="C18" t="str">
        <f t="shared" si="0"/>
        <v>BFL0001AU</v>
      </c>
      <c r="E18" s="420" t="s">
        <v>1160</v>
      </c>
      <c r="F18" s="419" t="s">
        <v>1161</v>
      </c>
      <c r="H18" t="str">
        <f t="shared" si="1"/>
        <v>AUS0030AU</v>
      </c>
    </row>
    <row r="19" spans="1:8">
      <c r="A19" s="133" t="s">
        <v>259</v>
      </c>
      <c r="B19" s="132" t="s">
        <v>177</v>
      </c>
      <c r="C19" t="str">
        <f t="shared" si="0"/>
        <v>BFL0004AU</v>
      </c>
      <c r="E19" s="445" t="s">
        <v>1109</v>
      </c>
      <c r="F19" s="415" t="s">
        <v>1110</v>
      </c>
      <c r="H19" t="str">
        <f t="shared" si="1"/>
        <v>AUS0071AU</v>
      </c>
    </row>
    <row r="20" spans="1:8">
      <c r="A20" s="303" t="s">
        <v>870</v>
      </c>
      <c r="B20" s="132" t="s">
        <v>869</v>
      </c>
      <c r="C20" t="str">
        <f t="shared" si="0"/>
        <v>BFL0020AU</v>
      </c>
      <c r="E20" s="420" t="s">
        <v>1095</v>
      </c>
      <c r="F20" s="453" t="s">
        <v>1117</v>
      </c>
      <c r="H20" t="str">
        <f t="shared" si="1"/>
        <v>AUX0021AU</v>
      </c>
    </row>
    <row r="21" spans="1:8">
      <c r="A21" s="133" t="s">
        <v>88</v>
      </c>
      <c r="B21" s="132" t="s">
        <v>89</v>
      </c>
      <c r="C21" t="str">
        <f t="shared" si="0"/>
        <v>BNT0003AU</v>
      </c>
      <c r="E21" s="426" t="s">
        <v>18</v>
      </c>
      <c r="F21" s="453" t="s">
        <v>864</v>
      </c>
      <c r="H21" t="str">
        <f t="shared" si="1"/>
        <v>BAR0817AU</v>
      </c>
    </row>
    <row r="22" spans="1:8">
      <c r="A22" s="150" t="s">
        <v>1100</v>
      </c>
      <c r="B22" s="132" t="s">
        <v>1099</v>
      </c>
      <c r="C22" t="str">
        <f t="shared" si="0"/>
        <v>BPF0029AU</v>
      </c>
      <c r="E22" s="396" t="s">
        <v>210</v>
      </c>
      <c r="F22" s="456" t="s">
        <v>256</v>
      </c>
      <c r="H22" t="str">
        <f t="shared" si="1"/>
        <v>BFL0001AU</v>
      </c>
    </row>
    <row r="23" spans="1:8">
      <c r="A23" s="240" t="s">
        <v>802</v>
      </c>
      <c r="B23" s="132" t="s">
        <v>143</v>
      </c>
      <c r="C23" t="str">
        <f t="shared" si="0"/>
        <v>BTA0054AU</v>
      </c>
      <c r="E23" s="396" t="s">
        <v>177</v>
      </c>
      <c r="F23" s="397" t="s">
        <v>259</v>
      </c>
      <c r="H23" t="str">
        <f t="shared" si="1"/>
        <v>BFL0004AU</v>
      </c>
    </row>
    <row r="24" spans="1:8">
      <c r="A24" s="237" t="s">
        <v>793</v>
      </c>
      <c r="B24" s="132" t="s">
        <v>267</v>
      </c>
      <c r="C24" t="str">
        <f t="shared" si="0"/>
        <v>BTA0318AU</v>
      </c>
      <c r="E24" s="437" t="s">
        <v>869</v>
      </c>
      <c r="F24" s="449" t="s">
        <v>870</v>
      </c>
      <c r="H24" t="str">
        <f t="shared" si="1"/>
        <v>BFL0020AU</v>
      </c>
    </row>
    <row r="25" spans="1:8">
      <c r="A25" s="240" t="s">
        <v>943</v>
      </c>
      <c r="B25" s="132" t="s">
        <v>938</v>
      </c>
      <c r="C25" t="str">
        <f t="shared" si="0"/>
        <v>BTA0419AU</v>
      </c>
      <c r="E25" s="396" t="s">
        <v>89</v>
      </c>
      <c r="F25" s="397" t="s">
        <v>88</v>
      </c>
      <c r="H25" t="str">
        <f t="shared" si="1"/>
        <v>BNT0003AU</v>
      </c>
    </row>
    <row r="26" spans="1:8" ht="13.5" thickBot="1">
      <c r="A26" s="238" t="s">
        <v>796</v>
      </c>
      <c r="B26" s="132" t="s">
        <v>244</v>
      </c>
      <c r="C26" t="str">
        <f t="shared" si="0"/>
        <v>BTA0441AU</v>
      </c>
      <c r="E26" s="392" t="s">
        <v>1099</v>
      </c>
      <c r="F26" s="505" t="s">
        <v>1100</v>
      </c>
      <c r="H26" t="str">
        <f t="shared" si="1"/>
        <v>BPF0029AU</v>
      </c>
    </row>
    <row r="27" spans="1:8" ht="13.5" thickBot="1">
      <c r="A27" s="514" t="s">
        <v>1089</v>
      </c>
      <c r="B27" s="528" t="s">
        <v>1090</v>
      </c>
      <c r="C27" t="str">
        <f t="shared" si="0"/>
        <v>BTA0507AU</v>
      </c>
      <c r="E27" s="536" t="s">
        <v>143</v>
      </c>
      <c r="F27" s="570" t="s">
        <v>802</v>
      </c>
      <c r="H27" t="str">
        <f t="shared" si="1"/>
        <v>BTA0054AU</v>
      </c>
    </row>
    <row r="28" spans="1:8">
      <c r="A28" s="509" t="s">
        <v>794</v>
      </c>
      <c r="B28" s="144" t="s">
        <v>85</v>
      </c>
      <c r="C28" t="str">
        <f t="shared" si="0"/>
        <v>BTA0805AU</v>
      </c>
      <c r="E28" s="38" t="s">
        <v>267</v>
      </c>
      <c r="F28" s="524" t="s">
        <v>793</v>
      </c>
      <c r="H28" t="str">
        <f t="shared" si="1"/>
        <v>BTA0318AU</v>
      </c>
    </row>
    <row r="29" spans="1:8">
      <c r="A29" s="246" t="s">
        <v>795</v>
      </c>
      <c r="B29" s="144" t="s">
        <v>107</v>
      </c>
      <c r="C29" t="str">
        <f t="shared" si="0"/>
        <v>BTA0806AU</v>
      </c>
      <c r="E29" s="420" t="s">
        <v>938</v>
      </c>
      <c r="F29" s="481" t="s">
        <v>939</v>
      </c>
      <c r="H29" t="str">
        <f t="shared" si="1"/>
        <v>BTA0419AU</v>
      </c>
    </row>
    <row r="30" spans="1:8">
      <c r="A30" s="510" t="s">
        <v>891</v>
      </c>
      <c r="B30" s="144" t="s">
        <v>890</v>
      </c>
      <c r="C30" t="str">
        <f t="shared" si="0"/>
        <v>CIM0006AU</v>
      </c>
      <c r="E30" s="437" t="s">
        <v>244</v>
      </c>
      <c r="F30" s="438" t="s">
        <v>796</v>
      </c>
      <c r="H30" t="str">
        <f t="shared" si="1"/>
        <v>BTA0441AU</v>
      </c>
    </row>
    <row r="31" spans="1:8">
      <c r="A31" s="335" t="s">
        <v>814</v>
      </c>
      <c r="B31" s="142" t="s">
        <v>5</v>
      </c>
      <c r="C31" t="str">
        <f t="shared" si="0"/>
        <v>CRS0005AU</v>
      </c>
      <c r="E31" s="424" t="s">
        <v>1090</v>
      </c>
      <c r="F31" s="425" t="s">
        <v>1089</v>
      </c>
      <c r="H31" t="str">
        <f t="shared" si="1"/>
        <v>BTA0507AU</v>
      </c>
    </row>
    <row r="32" spans="1:8">
      <c r="A32" s="238" t="s">
        <v>818</v>
      </c>
      <c r="B32" s="132" t="s">
        <v>117</v>
      </c>
      <c r="C32" t="str">
        <f t="shared" si="0"/>
        <v>CSA0038AU</v>
      </c>
      <c r="E32" s="22" t="s">
        <v>85</v>
      </c>
      <c r="F32" s="237" t="s">
        <v>794</v>
      </c>
      <c r="H32" t="str">
        <f t="shared" si="1"/>
        <v>BTA0805AU</v>
      </c>
    </row>
    <row r="33" spans="1:8">
      <c r="A33" s="148" t="s">
        <v>1132</v>
      </c>
      <c r="B33" s="132" t="s">
        <v>1131</v>
      </c>
      <c r="C33" t="str">
        <f t="shared" si="0"/>
        <v>DEU0109AU</v>
      </c>
      <c r="E33" s="22" t="s">
        <v>107</v>
      </c>
      <c r="F33" s="148" t="s">
        <v>795</v>
      </c>
      <c r="H33" t="str">
        <f t="shared" si="1"/>
        <v>BTA0806AU</v>
      </c>
    </row>
    <row r="34" spans="1:8">
      <c r="A34" s="319" t="s">
        <v>639</v>
      </c>
      <c r="B34" s="320" t="s">
        <v>638</v>
      </c>
      <c r="C34" t="e">
        <f t="shared" si="0"/>
        <v>#N/A</v>
      </c>
      <c r="E34" s="420" t="s">
        <v>890</v>
      </c>
      <c r="F34" s="453" t="s">
        <v>891</v>
      </c>
      <c r="H34" t="str">
        <f t="shared" si="1"/>
        <v>CIM0006AU</v>
      </c>
    </row>
    <row r="35" spans="1:8">
      <c r="A35" s="319" t="s">
        <v>636</v>
      </c>
      <c r="B35" s="320" t="s">
        <v>635</v>
      </c>
      <c r="C35" t="e">
        <f t="shared" si="0"/>
        <v>#N/A</v>
      </c>
      <c r="E35" s="411" t="s">
        <v>5</v>
      </c>
      <c r="F35" s="480" t="s">
        <v>814</v>
      </c>
      <c r="H35" t="str">
        <f t="shared" si="1"/>
        <v>CRS0005AU</v>
      </c>
    </row>
    <row r="36" spans="1:8">
      <c r="A36" s="317" t="s">
        <v>641</v>
      </c>
      <c r="B36" s="318" t="s">
        <v>640</v>
      </c>
      <c r="C36" t="e">
        <f t="shared" si="0"/>
        <v>#N/A</v>
      </c>
      <c r="E36" s="441" t="s">
        <v>117</v>
      </c>
      <c r="F36" s="442" t="s">
        <v>818</v>
      </c>
      <c r="H36" t="str">
        <f t="shared" si="1"/>
        <v>CSA0038AU</v>
      </c>
    </row>
    <row r="37" spans="1:8" ht="13.5" thickBot="1">
      <c r="A37" s="319" t="s">
        <v>634</v>
      </c>
      <c r="B37" s="320" t="s">
        <v>633</v>
      </c>
      <c r="C37" t="e">
        <f t="shared" si="0"/>
        <v>#N/A</v>
      </c>
      <c r="E37" s="392" t="s">
        <v>1131</v>
      </c>
      <c r="F37" s="383" t="s">
        <v>1221</v>
      </c>
      <c r="H37" t="str">
        <f t="shared" si="1"/>
        <v>DEU0109AU</v>
      </c>
    </row>
    <row r="38" spans="1:8" ht="13.5" thickBot="1">
      <c r="A38" s="319" t="s">
        <v>630</v>
      </c>
      <c r="B38" s="320" t="s">
        <v>629</v>
      </c>
      <c r="C38" t="e">
        <f t="shared" si="0"/>
        <v>#N/A</v>
      </c>
      <c r="E38" s="536" t="s">
        <v>58</v>
      </c>
      <c r="F38" s="613" t="s">
        <v>57</v>
      </c>
      <c r="H38" t="str">
        <f t="shared" si="1"/>
        <v>EGG0001AU</v>
      </c>
    </row>
    <row r="39" spans="1:8">
      <c r="A39" s="319" t="s">
        <v>628</v>
      </c>
      <c r="B39" s="320" t="s">
        <v>627</v>
      </c>
      <c r="C39" t="e">
        <f t="shared" si="0"/>
        <v>#N/A</v>
      </c>
      <c r="E39" s="541" t="s">
        <v>82</v>
      </c>
      <c r="F39" s="442" t="s">
        <v>813</v>
      </c>
      <c r="H39" t="str">
        <f t="shared" si="1"/>
        <v>EQI0015AU</v>
      </c>
    </row>
    <row r="40" spans="1:8" ht="15.75" customHeight="1">
      <c r="A40" s="317" t="s">
        <v>643</v>
      </c>
      <c r="B40" s="318" t="s">
        <v>642</v>
      </c>
      <c r="C40" t="e">
        <f t="shared" si="0"/>
        <v>#N/A</v>
      </c>
      <c r="E40" s="396" t="s">
        <v>81</v>
      </c>
      <c r="F40" s="481" t="s">
        <v>815</v>
      </c>
      <c r="H40" t="str">
        <f t="shared" si="1"/>
        <v>EQI0028AU</v>
      </c>
    </row>
    <row r="41" spans="1:8">
      <c r="A41" s="333" t="s">
        <v>57</v>
      </c>
      <c r="B41" s="132" t="s">
        <v>58</v>
      </c>
      <c r="C41" t="str">
        <f t="shared" si="0"/>
        <v>EGG0001AU</v>
      </c>
      <c r="E41" s="427" t="s">
        <v>115</v>
      </c>
      <c r="F41" s="423" t="s">
        <v>529</v>
      </c>
      <c r="H41" t="str">
        <f t="shared" si="1"/>
        <v>ETL0015AU</v>
      </c>
    </row>
    <row r="42" spans="1:8" ht="13.5" thickBot="1">
      <c r="A42" s="515" t="s">
        <v>813</v>
      </c>
      <c r="B42" s="144" t="s">
        <v>82</v>
      </c>
      <c r="C42" t="str">
        <f t="shared" si="0"/>
        <v>EQI0015AU</v>
      </c>
      <c r="E42" s="457" t="s">
        <v>928</v>
      </c>
      <c r="F42" s="460" t="s">
        <v>929</v>
      </c>
      <c r="H42" t="str">
        <f t="shared" si="1"/>
        <v>ETL0016AU</v>
      </c>
    </row>
    <row r="43" spans="1:8" ht="13.5" thickBot="1">
      <c r="A43" s="244" t="s">
        <v>815</v>
      </c>
      <c r="B43" s="144" t="s">
        <v>81</v>
      </c>
      <c r="C43" t="str">
        <f t="shared" si="0"/>
        <v>EQI0028AU</v>
      </c>
      <c r="E43" s="553" t="s">
        <v>51</v>
      </c>
      <c r="F43" s="592" t="s">
        <v>528</v>
      </c>
      <c r="H43" t="str">
        <f t="shared" si="1"/>
        <v>ETL0018AU</v>
      </c>
    </row>
    <row r="44" spans="1:8">
      <c r="A44" s="514" t="s">
        <v>529</v>
      </c>
      <c r="B44" s="527" t="s">
        <v>115</v>
      </c>
      <c r="C44" t="str">
        <f t="shared" si="0"/>
        <v>ETL0015AU</v>
      </c>
      <c r="E44" s="561" t="s">
        <v>77</v>
      </c>
      <c r="F44" s="612" t="s">
        <v>816</v>
      </c>
      <c r="H44" t="str">
        <f t="shared" si="1"/>
        <v>ETL0032AU</v>
      </c>
    </row>
    <row r="45" spans="1:8">
      <c r="A45" s="143" t="s">
        <v>929</v>
      </c>
      <c r="B45" s="144" t="s">
        <v>928</v>
      </c>
      <c r="C45" t="str">
        <f t="shared" si="0"/>
        <v>ETL0016AU</v>
      </c>
      <c r="E45" s="411" t="s">
        <v>59</v>
      </c>
      <c r="F45" s="483" t="s">
        <v>668</v>
      </c>
      <c r="H45" t="str">
        <f t="shared" si="1"/>
        <v>ETL0071AU</v>
      </c>
    </row>
    <row r="46" spans="1:8">
      <c r="A46" s="313" t="s">
        <v>528</v>
      </c>
      <c r="B46" s="337" t="s">
        <v>51</v>
      </c>
      <c r="C46" t="str">
        <f t="shared" si="0"/>
        <v>ETL0018AU</v>
      </c>
      <c r="E46" s="424" t="s">
        <v>1101</v>
      </c>
      <c r="F46" s="438" t="s">
        <v>1104</v>
      </c>
      <c r="H46" t="str">
        <f t="shared" si="1"/>
        <v>ETL0171AU</v>
      </c>
    </row>
    <row r="47" spans="1:8">
      <c r="A47" s="240" t="s">
        <v>816</v>
      </c>
      <c r="B47" s="302" t="s">
        <v>77</v>
      </c>
      <c r="C47" t="str">
        <f t="shared" si="0"/>
        <v>ETL0032AU</v>
      </c>
      <c r="E47" s="420" t="s">
        <v>724</v>
      </c>
      <c r="F47" s="453" t="s">
        <v>817</v>
      </c>
      <c r="H47" t="str">
        <f t="shared" si="1"/>
        <v>ETL0365AU</v>
      </c>
    </row>
    <row r="48" spans="1:8">
      <c r="A48" s="150" t="s">
        <v>142</v>
      </c>
      <c r="B48" s="132" t="s">
        <v>59</v>
      </c>
      <c r="C48" t="str">
        <f t="shared" si="0"/>
        <v>ETL0071AU</v>
      </c>
      <c r="E48" s="433" t="s">
        <v>525</v>
      </c>
      <c r="F48" s="434" t="s">
        <v>526</v>
      </c>
      <c r="H48" t="str">
        <f t="shared" si="1"/>
        <v>ETL0398AU</v>
      </c>
    </row>
    <row r="49" spans="1:8">
      <c r="A49" s="238" t="s">
        <v>1104</v>
      </c>
      <c r="B49" s="363" t="s">
        <v>1101</v>
      </c>
      <c r="C49" t="str">
        <f t="shared" si="0"/>
        <v>ETL0171AU</v>
      </c>
      <c r="E49" s="414" t="s">
        <v>750</v>
      </c>
      <c r="F49" s="443" t="s">
        <v>751</v>
      </c>
      <c r="H49" t="str">
        <f t="shared" si="1"/>
        <v>ETL0458AU</v>
      </c>
    </row>
    <row r="50" spans="1:8">
      <c r="A50" s="133" t="s">
        <v>817</v>
      </c>
      <c r="B50" s="132" t="s">
        <v>724</v>
      </c>
      <c r="C50" t="str">
        <f t="shared" si="0"/>
        <v>ETL0365AU</v>
      </c>
      <c r="E50" s="420" t="s">
        <v>934</v>
      </c>
      <c r="F50" s="453" t="s">
        <v>935</v>
      </c>
      <c r="H50" t="str">
        <f t="shared" si="1"/>
        <v>ETL0463AU</v>
      </c>
    </row>
    <row r="51" spans="1:8">
      <c r="A51" s="117" t="s">
        <v>526</v>
      </c>
      <c r="B51" s="311" t="s">
        <v>525</v>
      </c>
      <c r="C51" t="str">
        <f t="shared" si="0"/>
        <v>ETL0398AU</v>
      </c>
      <c r="E51" s="429" t="s">
        <v>930</v>
      </c>
      <c r="F51" s="419" t="s">
        <v>931</v>
      </c>
      <c r="H51" t="str">
        <f t="shared" si="1"/>
        <v>ETL5525AU</v>
      </c>
    </row>
    <row r="52" spans="1:8">
      <c r="A52" s="326" t="s">
        <v>754</v>
      </c>
      <c r="B52" s="242" t="s">
        <v>750</v>
      </c>
      <c r="C52" t="str">
        <f t="shared" si="0"/>
        <v>ETL0458AU</v>
      </c>
      <c r="E52" s="396" t="s">
        <v>37</v>
      </c>
      <c r="F52" s="401" t="s">
        <v>36</v>
      </c>
      <c r="H52" t="str">
        <f t="shared" si="1"/>
        <v>FID0008AU</v>
      </c>
    </row>
    <row r="53" spans="1:8" ht="13.5" thickBot="1">
      <c r="A53" s="133" t="s">
        <v>935</v>
      </c>
      <c r="B53" s="132" t="s">
        <v>934</v>
      </c>
      <c r="C53" t="str">
        <f t="shared" si="0"/>
        <v>ETL0463AU</v>
      </c>
      <c r="E53" s="563" t="s">
        <v>1158</v>
      </c>
      <c r="F53" s="615" t="s">
        <v>1159</v>
      </c>
      <c r="H53" t="str">
        <f t="shared" si="1"/>
        <v>FID0010AU</v>
      </c>
    </row>
    <row r="54" spans="1:8" ht="13.5" thickBot="1">
      <c r="A54" s="143" t="s">
        <v>941</v>
      </c>
      <c r="B54" s="144" t="s">
        <v>930</v>
      </c>
      <c r="C54" t="str">
        <f t="shared" si="0"/>
        <v>ETL5525AU</v>
      </c>
      <c r="E54" s="553" t="s">
        <v>145</v>
      </c>
      <c r="F54" s="598" t="s">
        <v>144</v>
      </c>
      <c r="H54" t="str">
        <f t="shared" si="1"/>
        <v>FID0011AU</v>
      </c>
    </row>
    <row r="55" spans="1:8">
      <c r="A55" s="143" t="s">
        <v>36</v>
      </c>
      <c r="B55" s="144" t="s">
        <v>37</v>
      </c>
      <c r="C55" t="str">
        <f t="shared" si="0"/>
        <v>FID0008AU</v>
      </c>
      <c r="E55" s="433" t="s">
        <v>147</v>
      </c>
      <c r="F55" s="482" t="s">
        <v>146</v>
      </c>
      <c r="H55" t="str">
        <f t="shared" si="1"/>
        <v>FID0015AU</v>
      </c>
    </row>
    <row r="56" spans="1:8">
      <c r="A56" s="244" t="s">
        <v>1171</v>
      </c>
      <c r="B56" s="276" t="s">
        <v>1158</v>
      </c>
      <c r="C56" t="str">
        <f t="shared" si="0"/>
        <v>FID0010AU</v>
      </c>
      <c r="E56" s="426" t="s">
        <v>1219</v>
      </c>
      <c r="F56" s="453" t="s">
        <v>1220</v>
      </c>
      <c r="H56" t="str">
        <f t="shared" si="1"/>
        <v>FRT0009AU</v>
      </c>
    </row>
    <row r="57" spans="1:8">
      <c r="A57" s="244" t="s">
        <v>144</v>
      </c>
      <c r="B57" s="323" t="s">
        <v>145</v>
      </c>
      <c r="C57" t="str">
        <f t="shared" si="0"/>
        <v>FID0011AU</v>
      </c>
      <c r="E57" s="554" t="s">
        <v>209</v>
      </c>
      <c r="F57" s="593" t="s">
        <v>254</v>
      </c>
      <c r="H57" t="str">
        <f t="shared" si="1"/>
        <v>FRT0011AU</v>
      </c>
    </row>
    <row r="58" spans="1:8">
      <c r="A58" s="511" t="s">
        <v>146</v>
      </c>
      <c r="B58" s="337" t="s">
        <v>147</v>
      </c>
      <c r="C58" t="str">
        <f t="shared" si="0"/>
        <v>FID0015AU</v>
      </c>
      <c r="E58" s="414" t="s">
        <v>4</v>
      </c>
      <c r="F58" s="446" t="s">
        <v>807</v>
      </c>
      <c r="H58" t="str">
        <f t="shared" si="1"/>
        <v>FSF0038AU</v>
      </c>
    </row>
    <row r="59" spans="1:8" ht="13.5" thickBot="1">
      <c r="A59" s="245" t="s">
        <v>1220</v>
      </c>
      <c r="B59" s="142" t="s">
        <v>1219</v>
      </c>
      <c r="C59" t="str">
        <f t="shared" si="0"/>
        <v>FRT0009AU</v>
      </c>
      <c r="E59" s="459" t="s">
        <v>130</v>
      </c>
      <c r="F59" s="505" t="s">
        <v>1133</v>
      </c>
      <c r="H59" t="str">
        <f t="shared" si="1"/>
        <v>FSF0043AU</v>
      </c>
    </row>
    <row r="60" spans="1:8" ht="13.5" thickBot="1">
      <c r="A60" s="326" t="s">
        <v>254</v>
      </c>
      <c r="B60" s="327" t="s">
        <v>209</v>
      </c>
      <c r="C60" t="str">
        <f t="shared" si="0"/>
        <v>FRT0011AU</v>
      </c>
      <c r="E60" s="560" t="s">
        <v>76</v>
      </c>
      <c r="F60" s="609" t="s">
        <v>1152</v>
      </c>
      <c r="H60" t="str">
        <f t="shared" si="1"/>
        <v>FSF0084AU</v>
      </c>
    </row>
    <row r="61" spans="1:8">
      <c r="A61" s="133" t="s">
        <v>807</v>
      </c>
      <c r="B61" s="302" t="s">
        <v>4</v>
      </c>
      <c r="C61" t="str">
        <f t="shared" si="0"/>
        <v>FSF0038AU</v>
      </c>
      <c r="E61" s="394" t="s">
        <v>208</v>
      </c>
      <c r="F61" s="393" t="s">
        <v>1134</v>
      </c>
      <c r="H61" t="str">
        <f t="shared" si="1"/>
        <v>FSF0961AU</v>
      </c>
    </row>
    <row r="62" spans="1:8">
      <c r="A62" s="370" t="s">
        <v>1133</v>
      </c>
      <c r="B62" s="144" t="s">
        <v>130</v>
      </c>
      <c r="C62" t="str">
        <f t="shared" si="0"/>
        <v>FSF0043AU</v>
      </c>
      <c r="E62" s="422" t="s">
        <v>274</v>
      </c>
      <c r="F62" s="587" t="s">
        <v>275</v>
      </c>
      <c r="H62" t="str">
        <f t="shared" si="1"/>
        <v>FSF1240AU</v>
      </c>
    </row>
    <row r="63" spans="1:8">
      <c r="A63" s="370" t="s">
        <v>1152</v>
      </c>
      <c r="B63" s="276" t="s">
        <v>76</v>
      </c>
      <c r="C63" t="str">
        <f t="shared" si="0"/>
        <v>FSF0084AU</v>
      </c>
      <c r="E63" s="435" t="s">
        <v>806</v>
      </c>
      <c r="F63" s="486" t="s">
        <v>1135</v>
      </c>
      <c r="H63" t="str">
        <f t="shared" si="1"/>
        <v>FSF1675AU</v>
      </c>
    </row>
    <row r="64" spans="1:8">
      <c r="A64" s="370" t="s">
        <v>1134</v>
      </c>
      <c r="B64" s="276" t="s">
        <v>208</v>
      </c>
      <c r="C64" t="str">
        <f t="shared" si="0"/>
        <v>FSF0961AU</v>
      </c>
      <c r="E64" s="396" t="s">
        <v>86</v>
      </c>
      <c r="F64" s="478" t="s">
        <v>872</v>
      </c>
      <c r="H64" t="str">
        <f t="shared" si="1"/>
        <v>GSF0001AU</v>
      </c>
    </row>
    <row r="65" spans="1:8">
      <c r="A65" s="522" t="s">
        <v>275</v>
      </c>
      <c r="B65" s="144" t="s">
        <v>274</v>
      </c>
      <c r="C65" t="str">
        <f t="shared" si="0"/>
        <v>FSF1240AU</v>
      </c>
      <c r="E65" s="426" t="s">
        <v>87</v>
      </c>
      <c r="F65" s="453" t="s">
        <v>871</v>
      </c>
      <c r="H65" t="str">
        <f t="shared" si="1"/>
        <v>GSF0002AU</v>
      </c>
    </row>
    <row r="66" spans="1:8" ht="13.5" thickBot="1">
      <c r="A66" s="335" t="s">
        <v>1135</v>
      </c>
      <c r="B66" s="142" t="s">
        <v>806</v>
      </c>
      <c r="C66" t="str">
        <f t="shared" ref="C66:C129" si="2">VLOOKUP(B66,E:E,1,FALSE)</f>
        <v>FSF1675AU</v>
      </c>
      <c r="E66" s="562" t="s">
        <v>867</v>
      </c>
      <c r="F66" s="568" t="s">
        <v>868</v>
      </c>
      <c r="H66" t="str">
        <f t="shared" ref="H66:H129" si="3">VLOOKUP(E66,B:B,1,FALSE)</f>
        <v>GSF0008AU</v>
      </c>
    </row>
    <row r="67" spans="1:8" ht="13.5" thickBot="1">
      <c r="A67" s="335" t="s">
        <v>872</v>
      </c>
      <c r="B67" s="142" t="s">
        <v>86</v>
      </c>
      <c r="C67" t="str">
        <f t="shared" si="2"/>
        <v>GSF0001AU</v>
      </c>
      <c r="E67" s="546" t="s">
        <v>8</v>
      </c>
      <c r="F67" s="590" t="s">
        <v>820</v>
      </c>
      <c r="H67" t="str">
        <f t="shared" si="3"/>
        <v>HBC0011AU</v>
      </c>
    </row>
    <row r="68" spans="1:8" ht="13.5" thickBot="1">
      <c r="A68" s="133" t="s">
        <v>871</v>
      </c>
      <c r="B68" s="132" t="s">
        <v>87</v>
      </c>
      <c r="C68" t="str">
        <f t="shared" si="2"/>
        <v>GSF0002AU</v>
      </c>
      <c r="E68" s="424" t="s">
        <v>1103</v>
      </c>
      <c r="F68" s="438" t="s">
        <v>1106</v>
      </c>
      <c r="H68" t="str">
        <f t="shared" si="3"/>
        <v>HHA0007AU</v>
      </c>
    </row>
    <row r="69" spans="1:8" ht="13.5" thickBot="1">
      <c r="A69" s="326" t="s">
        <v>868</v>
      </c>
      <c r="B69" s="242" t="s">
        <v>867</v>
      </c>
      <c r="C69" t="str">
        <f t="shared" si="2"/>
        <v>GSF0008AU</v>
      </c>
      <c r="E69" s="556" t="s">
        <v>125</v>
      </c>
      <c r="F69" s="589" t="s">
        <v>190</v>
      </c>
      <c r="H69" t="str">
        <f t="shared" si="3"/>
        <v>HML0016AU</v>
      </c>
    </row>
    <row r="70" spans="1:8">
      <c r="A70" s="133" t="s">
        <v>820</v>
      </c>
      <c r="B70" s="132" t="s">
        <v>8</v>
      </c>
      <c r="C70" t="str">
        <f t="shared" si="2"/>
        <v>HBC0011AU</v>
      </c>
      <c r="E70" s="411" t="s">
        <v>211</v>
      </c>
      <c r="F70" s="453" t="s">
        <v>819</v>
      </c>
      <c r="H70" t="str">
        <f t="shared" si="3"/>
        <v>HOW0034AU</v>
      </c>
    </row>
    <row r="71" spans="1:8">
      <c r="A71" s="133" t="s">
        <v>1106</v>
      </c>
      <c r="B71" s="363" t="s">
        <v>1103</v>
      </c>
      <c r="C71" t="str">
        <f t="shared" si="2"/>
        <v>HHA0007AU</v>
      </c>
      <c r="E71" s="396" t="s">
        <v>213</v>
      </c>
      <c r="F71" s="401" t="s">
        <v>212</v>
      </c>
      <c r="H71" t="str">
        <f t="shared" si="3"/>
        <v>HOW0052AU</v>
      </c>
    </row>
    <row r="72" spans="1:8">
      <c r="A72" s="303" t="s">
        <v>190</v>
      </c>
      <c r="B72" s="302" t="s">
        <v>125</v>
      </c>
      <c r="C72" t="str">
        <f t="shared" si="2"/>
        <v>HML0016AU</v>
      </c>
      <c r="E72" s="420" t="s">
        <v>1157</v>
      </c>
      <c r="F72" s="385" t="s">
        <v>1156</v>
      </c>
      <c r="H72" t="str">
        <f t="shared" si="3"/>
        <v>HOW0098AU</v>
      </c>
    </row>
    <row r="73" spans="1:8">
      <c r="A73" s="133" t="s">
        <v>819</v>
      </c>
      <c r="B73" s="132" t="s">
        <v>211</v>
      </c>
      <c r="C73" t="str">
        <f t="shared" si="2"/>
        <v>HOW0034AU</v>
      </c>
      <c r="E73" s="479" t="s">
        <v>1091</v>
      </c>
      <c r="F73" s="614" t="s">
        <v>1092</v>
      </c>
      <c r="H73" t="str">
        <f t="shared" si="3"/>
        <v>HOW0121AU</v>
      </c>
    </row>
    <row r="74" spans="1:8" ht="13.5" thickBot="1">
      <c r="A74" s="150" t="s">
        <v>212</v>
      </c>
      <c r="B74" s="132" t="s">
        <v>213</v>
      </c>
      <c r="C74" t="str">
        <f t="shared" si="2"/>
        <v>HOW0052AU</v>
      </c>
      <c r="E74" s="404" t="s">
        <v>13</v>
      </c>
      <c r="F74" s="571" t="s">
        <v>20</v>
      </c>
      <c r="H74" t="str">
        <f t="shared" si="3"/>
        <v>IML0002AU</v>
      </c>
    </row>
    <row r="75" spans="1:8" ht="13.5" thickBot="1">
      <c r="A75" s="512" t="s">
        <v>1170</v>
      </c>
      <c r="B75" s="526" t="s">
        <v>1157</v>
      </c>
      <c r="C75" t="str">
        <f t="shared" si="2"/>
        <v>HOW0098AU</v>
      </c>
      <c r="E75" s="536" t="s">
        <v>192</v>
      </c>
      <c r="F75" s="601" t="s">
        <v>191</v>
      </c>
      <c r="H75" t="str">
        <f t="shared" si="3"/>
        <v>IML0003AU</v>
      </c>
    </row>
    <row r="76" spans="1:8">
      <c r="A76" s="362" t="s">
        <v>1092</v>
      </c>
      <c r="B76" s="276" t="s">
        <v>1091</v>
      </c>
      <c r="C76" t="str">
        <f t="shared" si="2"/>
        <v>HOW0121AU</v>
      </c>
      <c r="E76" s="545" t="s">
        <v>90</v>
      </c>
      <c r="F76" s="579" t="s">
        <v>577</v>
      </c>
      <c r="H76" t="str">
        <f t="shared" si="3"/>
        <v>IML0004AU</v>
      </c>
    </row>
    <row r="77" spans="1:8">
      <c r="A77" s="246" t="s">
        <v>20</v>
      </c>
      <c r="B77" s="144" t="s">
        <v>13</v>
      </c>
      <c r="C77" t="str">
        <f t="shared" si="2"/>
        <v>IML0002AU</v>
      </c>
      <c r="E77" s="429" t="s">
        <v>715</v>
      </c>
      <c r="F77" s="419" t="s">
        <v>716</v>
      </c>
      <c r="H77" t="str">
        <f t="shared" si="3"/>
        <v>IOF0045AU</v>
      </c>
    </row>
    <row r="78" spans="1:8">
      <c r="A78" s="514" t="s">
        <v>191</v>
      </c>
      <c r="B78" s="144" t="s">
        <v>192</v>
      </c>
      <c r="C78" t="str">
        <f t="shared" si="2"/>
        <v>IML0003AU</v>
      </c>
      <c r="E78" s="414" t="s">
        <v>94</v>
      </c>
      <c r="F78" s="415" t="s">
        <v>712</v>
      </c>
      <c r="H78" t="str">
        <f t="shared" si="3"/>
        <v>IOF0046AU</v>
      </c>
    </row>
    <row r="79" spans="1:8">
      <c r="A79" s="510" t="s">
        <v>577</v>
      </c>
      <c r="B79" s="276" t="s">
        <v>90</v>
      </c>
      <c r="C79" t="str">
        <f t="shared" si="2"/>
        <v>IML0004AU</v>
      </c>
      <c r="E79" s="396" t="s">
        <v>95</v>
      </c>
      <c r="F79" s="434" t="s">
        <v>102</v>
      </c>
      <c r="H79" t="str">
        <f t="shared" si="3"/>
        <v>IOF0078AU</v>
      </c>
    </row>
    <row r="80" spans="1:8" ht="13.5" thickBot="1">
      <c r="A80" s="166" t="s">
        <v>716</v>
      </c>
      <c r="B80" s="323" t="s">
        <v>715</v>
      </c>
      <c r="C80" t="str">
        <f t="shared" si="2"/>
        <v>IOF0045AU</v>
      </c>
      <c r="E80" s="540" t="s">
        <v>1107</v>
      </c>
      <c r="F80" s="574" t="s">
        <v>1108</v>
      </c>
      <c r="H80" t="str">
        <f t="shared" si="3"/>
        <v>IOF0081AU</v>
      </c>
    </row>
    <row r="81" spans="1:8" ht="13.5" thickBot="1">
      <c r="A81" s="166" t="s">
        <v>712</v>
      </c>
      <c r="B81" s="276" t="s">
        <v>94</v>
      </c>
      <c r="C81" t="str">
        <f t="shared" si="2"/>
        <v>IOF0046AU</v>
      </c>
      <c r="E81" s="556" t="s">
        <v>246</v>
      </c>
      <c r="F81" s="594" t="s">
        <v>713</v>
      </c>
      <c r="H81" t="str">
        <f t="shared" si="3"/>
        <v>IOF0145AU</v>
      </c>
    </row>
    <row r="82" spans="1:8">
      <c r="A82" s="117" t="s">
        <v>102</v>
      </c>
      <c r="B82" s="132" t="s">
        <v>95</v>
      </c>
      <c r="C82" t="str">
        <f t="shared" si="2"/>
        <v>IOF0078AU</v>
      </c>
      <c r="E82" s="411" t="s">
        <v>55</v>
      </c>
      <c r="F82" s="431" t="s">
        <v>54</v>
      </c>
      <c r="H82" t="str">
        <f t="shared" si="3"/>
        <v>IOF0206AU</v>
      </c>
    </row>
    <row r="83" spans="1:8">
      <c r="A83" s="303" t="s">
        <v>1108</v>
      </c>
      <c r="B83" s="364" t="s">
        <v>1107</v>
      </c>
      <c r="C83" t="str">
        <f t="shared" si="2"/>
        <v>IOF0081AU</v>
      </c>
      <c r="E83" s="426" t="s">
        <v>131</v>
      </c>
      <c r="F83" s="385" t="s">
        <v>632</v>
      </c>
      <c r="H83" t="str">
        <f t="shared" si="3"/>
        <v>JBW0009AU</v>
      </c>
    </row>
    <row r="84" spans="1:8">
      <c r="A84" s="117" t="s">
        <v>713</v>
      </c>
      <c r="B84" s="302" t="s">
        <v>246</v>
      </c>
      <c r="C84" t="str">
        <f t="shared" si="2"/>
        <v>IOF0145AU</v>
      </c>
      <c r="E84" s="426" t="s">
        <v>1191</v>
      </c>
      <c r="F84" s="486" t="s">
        <v>1218</v>
      </c>
      <c r="H84" t="str">
        <f t="shared" si="3"/>
        <v>JBW0103AU</v>
      </c>
    </row>
    <row r="85" spans="1:8">
      <c r="A85" s="117" t="s">
        <v>54</v>
      </c>
      <c r="B85" s="132" t="s">
        <v>55</v>
      </c>
      <c r="C85" t="str">
        <f t="shared" si="2"/>
        <v>IOF0206AU</v>
      </c>
      <c r="E85" s="420" t="s">
        <v>924</v>
      </c>
      <c r="F85" s="385" t="s">
        <v>925</v>
      </c>
      <c r="H85" t="str">
        <f t="shared" si="3"/>
        <v>LAZ0010AU</v>
      </c>
    </row>
    <row r="86" spans="1:8" ht="13.5" thickBot="1">
      <c r="A86" s="150" t="s">
        <v>632</v>
      </c>
      <c r="B86" s="132" t="s">
        <v>131</v>
      </c>
      <c r="C86" t="str">
        <f t="shared" si="2"/>
        <v>JBW0009AU</v>
      </c>
      <c r="E86" s="404" t="s">
        <v>265</v>
      </c>
      <c r="F86" s="568" t="s">
        <v>889</v>
      </c>
      <c r="H86" t="str">
        <f t="shared" si="3"/>
        <v>LAZ0012AU</v>
      </c>
    </row>
    <row r="87" spans="1:8" ht="13.5" thickBot="1">
      <c r="A87" s="150" t="s">
        <v>1226</v>
      </c>
      <c r="B87" s="132" t="s">
        <v>1191</v>
      </c>
      <c r="C87" t="str">
        <f t="shared" si="2"/>
        <v>JBW0103AU</v>
      </c>
      <c r="E87" s="553" t="s">
        <v>160</v>
      </c>
      <c r="F87" s="598" t="s">
        <v>159</v>
      </c>
      <c r="H87" t="str">
        <f t="shared" si="3"/>
        <v>LAZ0014AU</v>
      </c>
    </row>
    <row r="88" spans="1:8">
      <c r="A88" s="150" t="s">
        <v>925</v>
      </c>
      <c r="B88" s="132" t="s">
        <v>924</v>
      </c>
      <c r="C88" t="str">
        <f t="shared" si="2"/>
        <v>LAZ0010AU</v>
      </c>
      <c r="E88" s="564" t="s">
        <v>207</v>
      </c>
      <c r="F88" s="617" t="s">
        <v>1120</v>
      </c>
      <c r="H88" t="str">
        <f t="shared" si="3"/>
        <v>LEF0027AU</v>
      </c>
    </row>
    <row r="89" spans="1:8">
      <c r="A89" s="246" t="s">
        <v>264</v>
      </c>
      <c r="B89" s="144" t="s">
        <v>265</v>
      </c>
      <c r="C89" t="str">
        <f t="shared" si="2"/>
        <v>LAZ0012AU</v>
      </c>
      <c r="E89" s="539" t="s">
        <v>204</v>
      </c>
      <c r="F89" s="573" t="s">
        <v>1122</v>
      </c>
      <c r="H89" t="str">
        <f t="shared" si="3"/>
        <v>LEF0100AU</v>
      </c>
    </row>
    <row r="90" spans="1:8">
      <c r="A90" s="244" t="s">
        <v>159</v>
      </c>
      <c r="B90" s="323" t="s">
        <v>160</v>
      </c>
      <c r="C90" t="str">
        <f t="shared" si="2"/>
        <v>LAZ0014AU</v>
      </c>
      <c r="E90" s="557" t="s">
        <v>202</v>
      </c>
      <c r="F90" s="599" t="s">
        <v>1123</v>
      </c>
      <c r="H90" t="str">
        <f t="shared" si="3"/>
        <v>LEF0106AU</v>
      </c>
    </row>
    <row r="91" spans="1:8">
      <c r="A91" s="520" t="s">
        <v>200</v>
      </c>
      <c r="B91" s="276" t="s">
        <v>207</v>
      </c>
      <c r="C91" t="str">
        <f t="shared" si="2"/>
        <v>LEF0027AU</v>
      </c>
      <c r="E91" s="35" t="s">
        <v>205</v>
      </c>
      <c r="F91" s="367" t="s">
        <v>1121</v>
      </c>
      <c r="H91" t="str">
        <f t="shared" si="3"/>
        <v>LEF0107AU</v>
      </c>
    </row>
    <row r="92" spans="1:8">
      <c r="A92" s="510" t="s">
        <v>203</v>
      </c>
      <c r="B92" s="276" t="s">
        <v>204</v>
      </c>
      <c r="C92" t="str">
        <f t="shared" si="2"/>
        <v>LEF0100AU</v>
      </c>
      <c r="E92" s="28" t="s">
        <v>198</v>
      </c>
      <c r="F92" s="348" t="s">
        <v>1119</v>
      </c>
      <c r="H92" t="str">
        <f t="shared" si="3"/>
        <v>LEF0108AU</v>
      </c>
    </row>
    <row r="93" spans="1:8">
      <c r="A93" s="131" t="s">
        <v>201</v>
      </c>
      <c r="B93" s="314" t="s">
        <v>202</v>
      </c>
      <c r="C93" t="str">
        <f t="shared" si="2"/>
        <v>LEF0106AU</v>
      </c>
      <c r="E93" s="426" t="s">
        <v>206</v>
      </c>
      <c r="F93" s="453" t="s">
        <v>1118</v>
      </c>
      <c r="H93" t="str">
        <f t="shared" si="3"/>
        <v>LEF0173AU</v>
      </c>
    </row>
    <row r="94" spans="1:8">
      <c r="A94" s="306" t="s">
        <v>199</v>
      </c>
      <c r="B94" s="302" t="s">
        <v>205</v>
      </c>
      <c r="C94" t="str">
        <f t="shared" si="2"/>
        <v>LEF0107AU</v>
      </c>
      <c r="E94" s="535" t="s">
        <v>195</v>
      </c>
      <c r="F94" s="569" t="s">
        <v>194</v>
      </c>
      <c r="H94" t="str">
        <f t="shared" si="3"/>
        <v>MAN0002AU</v>
      </c>
    </row>
    <row r="95" spans="1:8">
      <c r="A95" s="237" t="s">
        <v>197</v>
      </c>
      <c r="B95" s="302" t="s">
        <v>198</v>
      </c>
      <c r="C95" t="str">
        <f t="shared" si="2"/>
        <v>LEF0108AU</v>
      </c>
      <c r="E95" s="396" t="s">
        <v>217</v>
      </c>
      <c r="F95" s="478" t="s">
        <v>216</v>
      </c>
      <c r="H95" t="str">
        <f t="shared" si="3"/>
        <v>MAQ0079AU</v>
      </c>
    </row>
    <row r="96" spans="1:8">
      <c r="A96" s="133" t="s">
        <v>904</v>
      </c>
      <c r="B96" s="132" t="s">
        <v>206</v>
      </c>
      <c r="C96" t="str">
        <f t="shared" si="2"/>
        <v>LEF0173AU</v>
      </c>
      <c r="E96" s="396" t="s">
        <v>111</v>
      </c>
      <c r="F96" s="397" t="s">
        <v>110</v>
      </c>
      <c r="H96" t="str">
        <f t="shared" si="3"/>
        <v>MAQ0187AU</v>
      </c>
    </row>
    <row r="97" spans="1:8">
      <c r="A97" s="240" t="s">
        <v>194</v>
      </c>
      <c r="B97" s="311" t="s">
        <v>195</v>
      </c>
      <c r="C97" t="str">
        <f t="shared" si="2"/>
        <v>MAN0002AU</v>
      </c>
      <c r="E97" s="426" t="s">
        <v>26</v>
      </c>
      <c r="F97" s="385" t="s">
        <v>745</v>
      </c>
      <c r="H97" t="str">
        <f t="shared" si="3"/>
        <v>MAQ0274AU</v>
      </c>
    </row>
    <row r="98" spans="1:8">
      <c r="A98" s="240" t="s">
        <v>216</v>
      </c>
      <c r="B98" s="132" t="s">
        <v>217</v>
      </c>
      <c r="C98" t="str">
        <f t="shared" si="2"/>
        <v>MAQ0079AU</v>
      </c>
      <c r="E98" s="396" t="s">
        <v>46</v>
      </c>
      <c r="F98" s="401" t="s">
        <v>45</v>
      </c>
      <c r="H98" t="str">
        <f t="shared" si="3"/>
        <v>MAQ0277AU</v>
      </c>
    </row>
    <row r="99" spans="1:8" ht="13.5" customHeight="1">
      <c r="A99" s="510" t="s">
        <v>110</v>
      </c>
      <c r="B99" s="144" t="s">
        <v>111</v>
      </c>
      <c r="C99" t="str">
        <f t="shared" si="2"/>
        <v>MAQ0187AU</v>
      </c>
      <c r="E99" s="420" t="s">
        <v>862</v>
      </c>
      <c r="F99" s="453" t="s">
        <v>863</v>
      </c>
      <c r="H99" t="str">
        <f t="shared" si="3"/>
        <v>MAQ0404AU</v>
      </c>
    </row>
    <row r="100" spans="1:8">
      <c r="A100" s="143" t="s">
        <v>745</v>
      </c>
      <c r="B100" s="144" t="s">
        <v>26</v>
      </c>
      <c r="C100" t="str">
        <f t="shared" si="2"/>
        <v>MAQ0274AU</v>
      </c>
      <c r="E100" s="396" t="s">
        <v>40</v>
      </c>
      <c r="F100" s="397" t="s">
        <v>39</v>
      </c>
      <c r="H100" t="str">
        <f t="shared" si="3"/>
        <v>MAQ0410AU</v>
      </c>
    </row>
    <row r="101" spans="1:8">
      <c r="A101" s="143" t="s">
        <v>45</v>
      </c>
      <c r="B101" s="144" t="s">
        <v>46</v>
      </c>
      <c r="C101" t="str">
        <f t="shared" si="2"/>
        <v>MAQ0277AU</v>
      </c>
      <c r="E101" s="427" t="s">
        <v>91</v>
      </c>
      <c r="F101" s="482" t="s">
        <v>223</v>
      </c>
      <c r="H101" t="str">
        <f t="shared" si="3"/>
        <v>MAQ0432AU</v>
      </c>
    </row>
    <row r="102" spans="1:8">
      <c r="A102" s="510" t="s">
        <v>863</v>
      </c>
      <c r="B102" s="144" t="s">
        <v>862</v>
      </c>
      <c r="C102" t="str">
        <f t="shared" si="2"/>
        <v>MAQ0404AU</v>
      </c>
      <c r="E102" s="433" t="s">
        <v>263</v>
      </c>
      <c r="F102" s="423" t="s">
        <v>262</v>
      </c>
      <c r="H102" t="str">
        <f t="shared" si="3"/>
        <v>MAQ0464AU</v>
      </c>
    </row>
    <row r="103" spans="1:8">
      <c r="A103" s="510" t="s">
        <v>39</v>
      </c>
      <c r="B103" s="144" t="s">
        <v>40</v>
      </c>
      <c r="C103" t="str">
        <f t="shared" si="2"/>
        <v>MAQ0410AU</v>
      </c>
      <c r="E103" s="414" t="s">
        <v>75</v>
      </c>
      <c r="F103" s="443" t="s">
        <v>74</v>
      </c>
      <c r="H103" t="str">
        <f t="shared" si="3"/>
        <v>MAQ0482AU</v>
      </c>
    </row>
    <row r="104" spans="1:8">
      <c r="A104" s="525" t="s">
        <v>223</v>
      </c>
      <c r="B104" s="533" t="s">
        <v>91</v>
      </c>
      <c r="C104" t="str">
        <f t="shared" si="2"/>
        <v>MAQ0432AU</v>
      </c>
      <c r="E104" s="414" t="s">
        <v>60</v>
      </c>
      <c r="F104" s="443" t="s">
        <v>105</v>
      </c>
      <c r="H104" t="str">
        <f t="shared" si="3"/>
        <v>MAQ0557AU</v>
      </c>
    </row>
    <row r="105" spans="1:8">
      <c r="A105" s="514" t="s">
        <v>262</v>
      </c>
      <c r="B105" s="323" t="s">
        <v>263</v>
      </c>
      <c r="C105" t="str">
        <f t="shared" si="2"/>
        <v>MAQ0464AU</v>
      </c>
      <c r="E105" s="542" t="s">
        <v>899</v>
      </c>
      <c r="F105" s="34" t="s">
        <v>617</v>
      </c>
      <c r="H105" t="e">
        <f t="shared" si="3"/>
        <v>#N/A</v>
      </c>
    </row>
    <row r="106" spans="1:8">
      <c r="A106" s="246" t="s">
        <v>74</v>
      </c>
      <c r="B106" s="276" t="s">
        <v>75</v>
      </c>
      <c r="C106" t="str">
        <f t="shared" si="2"/>
        <v>MAQ0482AU</v>
      </c>
      <c r="E106" s="542" t="s">
        <v>900</v>
      </c>
      <c r="F106" s="34" t="s">
        <v>618</v>
      </c>
      <c r="H106" t="e">
        <f t="shared" si="3"/>
        <v>#N/A</v>
      </c>
    </row>
    <row r="107" spans="1:8">
      <c r="A107" s="244" t="s">
        <v>105</v>
      </c>
      <c r="B107" s="144" t="s">
        <v>60</v>
      </c>
      <c r="C107" t="str">
        <f t="shared" si="2"/>
        <v>MAQ0557AU</v>
      </c>
      <c r="E107" s="542" t="s">
        <v>901</v>
      </c>
      <c r="F107" s="34" t="s">
        <v>619</v>
      </c>
      <c r="H107" t="e">
        <f t="shared" si="3"/>
        <v>#N/A</v>
      </c>
    </row>
    <row r="108" spans="1:8">
      <c r="A108" s="514" t="s">
        <v>92</v>
      </c>
      <c r="B108" s="144" t="s">
        <v>93</v>
      </c>
      <c r="C108" t="str">
        <f t="shared" si="2"/>
        <v>MGE0001AU</v>
      </c>
      <c r="E108" s="542" t="s">
        <v>902</v>
      </c>
      <c r="F108" s="34" t="s">
        <v>620</v>
      </c>
      <c r="H108" t="e">
        <f t="shared" si="3"/>
        <v>#N/A</v>
      </c>
    </row>
    <row r="109" spans="1:8">
      <c r="A109" s="517" t="s">
        <v>271</v>
      </c>
      <c r="B109" s="529" t="s">
        <v>270</v>
      </c>
      <c r="C109" t="str">
        <f t="shared" si="2"/>
        <v>MGE0002AU</v>
      </c>
      <c r="E109" s="426" t="s">
        <v>93</v>
      </c>
      <c r="F109" s="476" t="s">
        <v>92</v>
      </c>
      <c r="H109" t="str">
        <f t="shared" si="3"/>
        <v>MGE0001AU</v>
      </c>
    </row>
    <row r="110" spans="1:8">
      <c r="A110" s="305" t="s">
        <v>273</v>
      </c>
      <c r="B110" s="142" t="s">
        <v>272</v>
      </c>
      <c r="C110" t="str">
        <f t="shared" si="2"/>
        <v>MGE0007AU</v>
      </c>
      <c r="E110" s="396" t="s">
        <v>270</v>
      </c>
      <c r="F110" s="443" t="s">
        <v>271</v>
      </c>
      <c r="H110" t="str">
        <f t="shared" si="3"/>
        <v>MGE0002AU</v>
      </c>
    </row>
    <row r="111" spans="1:8">
      <c r="A111" s="303" t="s">
        <v>227</v>
      </c>
      <c r="B111" s="132" t="s">
        <v>27</v>
      </c>
      <c r="C111" t="str">
        <f t="shared" si="2"/>
        <v>MGL0010AU</v>
      </c>
      <c r="E111" s="411" t="s">
        <v>272</v>
      </c>
      <c r="F111" s="600" t="s">
        <v>273</v>
      </c>
      <c r="H111" t="str">
        <f t="shared" si="3"/>
        <v>MGE0007AU</v>
      </c>
    </row>
    <row r="112" spans="1:8" ht="13.5" thickBot="1">
      <c r="A112" s="133" t="s">
        <v>168</v>
      </c>
      <c r="B112" s="132" t="s">
        <v>80</v>
      </c>
      <c r="C112" t="str">
        <f t="shared" si="2"/>
        <v>MIA0001AU</v>
      </c>
      <c r="E112" s="551" t="s">
        <v>1186</v>
      </c>
      <c r="F112" s="460" t="s">
        <v>1204</v>
      </c>
      <c r="H112" t="e">
        <f t="shared" si="3"/>
        <v>#N/A</v>
      </c>
    </row>
    <row r="113" spans="1:8" ht="13.5" thickBot="1">
      <c r="A113" s="309" t="s">
        <v>41</v>
      </c>
      <c r="B113" s="307" t="s">
        <v>9</v>
      </c>
      <c r="C113" t="str">
        <f t="shared" si="2"/>
        <v>MLC0260AU</v>
      </c>
      <c r="E113" s="552" t="s">
        <v>27</v>
      </c>
      <c r="F113" s="589" t="s">
        <v>227</v>
      </c>
      <c r="H113" t="str">
        <f t="shared" si="3"/>
        <v>MGL0010AU</v>
      </c>
    </row>
    <row r="114" spans="1:8" ht="14.25">
      <c r="A114" s="510" t="s">
        <v>260</v>
      </c>
      <c r="B114" s="144" t="s">
        <v>136</v>
      </c>
      <c r="C114" t="str">
        <f t="shared" si="2"/>
        <v>MLC0264AU</v>
      </c>
      <c r="E114" s="426" t="s">
        <v>80</v>
      </c>
      <c r="F114" s="477" t="s">
        <v>168</v>
      </c>
      <c r="H114" t="str">
        <f t="shared" si="3"/>
        <v>MIA0001AU</v>
      </c>
    </row>
    <row r="115" spans="1:8">
      <c r="A115" s="246" t="s">
        <v>42</v>
      </c>
      <c r="B115" s="144" t="s">
        <v>6</v>
      </c>
      <c r="C115" t="str">
        <f t="shared" si="2"/>
        <v>MLC0265AU</v>
      </c>
      <c r="E115" s="36" t="s">
        <v>9</v>
      </c>
      <c r="F115" s="37" t="s">
        <v>41</v>
      </c>
      <c r="H115" t="str">
        <f t="shared" si="3"/>
        <v>MLC0260AU</v>
      </c>
    </row>
    <row r="116" spans="1:8">
      <c r="A116" s="246" t="s">
        <v>141</v>
      </c>
      <c r="B116" s="276" t="s">
        <v>71</v>
      </c>
      <c r="C116" t="str">
        <f t="shared" si="2"/>
        <v>MLC0397AU</v>
      </c>
      <c r="E116" s="396" t="s">
        <v>136</v>
      </c>
      <c r="F116" s="455" t="s">
        <v>702</v>
      </c>
      <c r="H116" t="str">
        <f t="shared" si="3"/>
        <v>MLC0264AU</v>
      </c>
    </row>
    <row r="117" spans="1:8">
      <c r="A117" s="246" t="s">
        <v>65</v>
      </c>
      <c r="B117" s="144" t="s">
        <v>66</v>
      </c>
      <c r="C117" t="str">
        <f t="shared" si="2"/>
        <v>MLC0398AU</v>
      </c>
      <c r="E117" s="12" t="s">
        <v>6</v>
      </c>
      <c r="F117" s="21" t="s">
        <v>42</v>
      </c>
      <c r="H117" t="str">
        <f t="shared" si="3"/>
        <v>MLC0265AU</v>
      </c>
    </row>
    <row r="118" spans="1:8">
      <c r="A118" s="305" t="s">
        <v>72</v>
      </c>
      <c r="B118" s="142" t="s">
        <v>73</v>
      </c>
      <c r="C118" t="str">
        <f t="shared" si="2"/>
        <v>MLC0449AU</v>
      </c>
      <c r="E118" s="28" t="s">
        <v>71</v>
      </c>
      <c r="F118" s="34" t="s">
        <v>141</v>
      </c>
      <c r="H118" t="str">
        <f t="shared" si="3"/>
        <v>MLC0397AU</v>
      </c>
    </row>
    <row r="119" spans="1:8">
      <c r="A119" s="237" t="s">
        <v>61</v>
      </c>
      <c r="B119" s="132" t="s">
        <v>62</v>
      </c>
      <c r="C119" t="str">
        <f t="shared" si="2"/>
        <v>MLC0670AU</v>
      </c>
      <c r="E119" s="22" t="s">
        <v>66</v>
      </c>
      <c r="F119" s="34" t="s">
        <v>65</v>
      </c>
      <c r="H119" t="str">
        <f t="shared" si="3"/>
        <v>MLC0398AU</v>
      </c>
    </row>
    <row r="120" spans="1:8">
      <c r="A120" s="306" t="s">
        <v>188</v>
      </c>
      <c r="B120" s="132" t="s">
        <v>78</v>
      </c>
      <c r="C120" t="str">
        <f t="shared" si="2"/>
        <v>MMF0112AU</v>
      </c>
      <c r="E120" s="22" t="s">
        <v>73</v>
      </c>
      <c r="F120" s="34" t="s">
        <v>72</v>
      </c>
      <c r="H120" t="str">
        <f t="shared" si="3"/>
        <v>MLC0449AU</v>
      </c>
    </row>
    <row r="121" spans="1:8">
      <c r="A121" s="326" t="s">
        <v>189</v>
      </c>
      <c r="B121" s="132" t="s">
        <v>148</v>
      </c>
      <c r="C121" t="str">
        <f t="shared" si="2"/>
        <v>MMF0275AU</v>
      </c>
      <c r="E121" s="550" t="s">
        <v>62</v>
      </c>
      <c r="F121" s="586" t="s">
        <v>61</v>
      </c>
      <c r="H121" t="str">
        <f t="shared" si="3"/>
        <v>MLC0670AU</v>
      </c>
    </row>
    <row r="122" spans="1:8" ht="13.5" thickBot="1">
      <c r="A122" s="519" t="s">
        <v>187</v>
      </c>
      <c r="B122" s="302" t="s">
        <v>134</v>
      </c>
      <c r="C122" t="str">
        <f t="shared" si="2"/>
        <v>MMF0335AU</v>
      </c>
      <c r="E122" s="404" t="s">
        <v>78</v>
      </c>
      <c r="F122" s="578" t="s">
        <v>1128</v>
      </c>
      <c r="H122" t="str">
        <f t="shared" si="3"/>
        <v>MMF0112AU</v>
      </c>
    </row>
    <row r="123" spans="1:8" ht="13.5" thickBot="1">
      <c r="A123" s="510" t="s">
        <v>185</v>
      </c>
      <c r="B123" s="144" t="s">
        <v>133</v>
      </c>
      <c r="C123" t="str">
        <f t="shared" si="2"/>
        <v>MMF0340AU</v>
      </c>
      <c r="E123" s="536" t="s">
        <v>148</v>
      </c>
      <c r="F123" s="607" t="s">
        <v>1129</v>
      </c>
      <c r="H123" t="str">
        <f t="shared" si="3"/>
        <v>MMF0275AU</v>
      </c>
    </row>
    <row r="124" spans="1:8">
      <c r="A124" s="508" t="s">
        <v>250</v>
      </c>
      <c r="B124" s="144" t="s">
        <v>251</v>
      </c>
      <c r="C124" t="str">
        <f t="shared" si="2"/>
        <v>MMF0700AU</v>
      </c>
      <c r="E124" s="545" t="s">
        <v>134</v>
      </c>
      <c r="F124" s="616" t="s">
        <v>1126</v>
      </c>
      <c r="H124" t="str">
        <f t="shared" si="3"/>
        <v>MMF0335AU</v>
      </c>
    </row>
    <row r="125" spans="1:8">
      <c r="A125" s="522" t="s">
        <v>609</v>
      </c>
      <c r="B125" s="144" t="s">
        <v>225</v>
      </c>
      <c r="C125" t="str">
        <f t="shared" si="2"/>
        <v>MMF0990AU</v>
      </c>
      <c r="E125" s="396" t="s">
        <v>133</v>
      </c>
      <c r="F125" s="455" t="s">
        <v>1125</v>
      </c>
      <c r="H125" t="str">
        <f t="shared" si="3"/>
        <v>MMF0340AU</v>
      </c>
    </row>
    <row r="126" spans="1:8">
      <c r="A126" s="244" t="s">
        <v>559</v>
      </c>
      <c r="B126" s="323" t="s">
        <v>556</v>
      </c>
      <c r="C126" t="str">
        <f t="shared" si="2"/>
        <v>MMF1471AU</v>
      </c>
      <c r="E126" s="198" t="s">
        <v>251</v>
      </c>
      <c r="F126" s="611" t="s">
        <v>1124</v>
      </c>
      <c r="H126" t="str">
        <f t="shared" si="3"/>
        <v>MMF0700AU</v>
      </c>
    </row>
    <row r="127" spans="1:8" ht="13.5" thickBot="1">
      <c r="A127" s="510" t="s">
        <v>261</v>
      </c>
      <c r="B127" s="144" t="s">
        <v>139</v>
      </c>
      <c r="C127" t="str">
        <f t="shared" si="2"/>
        <v>OPS0002AU</v>
      </c>
      <c r="E127" s="404" t="s">
        <v>225</v>
      </c>
      <c r="F127" s="568" t="s">
        <v>1127</v>
      </c>
      <c r="H127" t="str">
        <f t="shared" si="3"/>
        <v>MMF0990AU</v>
      </c>
    </row>
    <row r="128" spans="1:8" ht="13.5" thickBot="1">
      <c r="A128" s="150" t="s">
        <v>230</v>
      </c>
      <c r="B128" s="132" t="s">
        <v>7</v>
      </c>
      <c r="C128" t="str">
        <f t="shared" si="2"/>
        <v>PER0046AU</v>
      </c>
      <c r="E128" s="553" t="s">
        <v>556</v>
      </c>
      <c r="F128" s="598" t="s">
        <v>1130</v>
      </c>
      <c r="H128" t="str">
        <f t="shared" si="3"/>
        <v>MMF1471AU</v>
      </c>
    </row>
    <row r="129" spans="1:8">
      <c r="A129" s="303" t="s">
        <v>104</v>
      </c>
      <c r="B129" s="132" t="s">
        <v>48</v>
      </c>
      <c r="C129" t="str">
        <f t="shared" si="2"/>
        <v>PER0048AU</v>
      </c>
      <c r="E129" s="411" t="s">
        <v>139</v>
      </c>
      <c r="F129" s="579" t="s">
        <v>261</v>
      </c>
      <c r="H129" t="str">
        <f t="shared" si="3"/>
        <v>OPS0002AU</v>
      </c>
    </row>
    <row r="130" spans="1:8">
      <c r="A130" s="133" t="s">
        <v>229</v>
      </c>
      <c r="B130" s="302" t="s">
        <v>17</v>
      </c>
      <c r="C130" t="str">
        <f t="shared" ref="C130:C193" si="4">VLOOKUP(B130,E:E,1,FALSE)</f>
        <v>PER0049AU</v>
      </c>
      <c r="E130" s="396" t="s">
        <v>7</v>
      </c>
      <c r="F130" s="401" t="s">
        <v>230</v>
      </c>
      <c r="H130" t="str">
        <f t="shared" ref="H130:H193" si="5">VLOOKUP(E130,B:B,1,FALSE)</f>
        <v>PER0046AU</v>
      </c>
    </row>
    <row r="131" spans="1:8">
      <c r="A131" s="133" t="s">
        <v>231</v>
      </c>
      <c r="B131" s="132" t="s">
        <v>28</v>
      </c>
      <c r="C131" t="str">
        <f t="shared" si="4"/>
        <v>PER0071AU</v>
      </c>
      <c r="E131" s="414" t="s">
        <v>48</v>
      </c>
      <c r="F131" s="443" t="s">
        <v>104</v>
      </c>
      <c r="H131" t="str">
        <f t="shared" si="5"/>
        <v>PER0048AU</v>
      </c>
    </row>
    <row r="132" spans="1:8">
      <c r="A132" s="246" t="s">
        <v>1212</v>
      </c>
      <c r="B132" s="144" t="s">
        <v>1211</v>
      </c>
      <c r="C132" t="str">
        <f t="shared" si="4"/>
        <v>PER0072AU</v>
      </c>
      <c r="E132" s="454" t="s">
        <v>17</v>
      </c>
      <c r="F132" s="397" t="s">
        <v>229</v>
      </c>
      <c r="H132" t="str">
        <f t="shared" si="5"/>
        <v>PER0049AU</v>
      </c>
    </row>
    <row r="133" spans="1:8" ht="13.5" thickBot="1">
      <c r="A133" s="524" t="s">
        <v>175</v>
      </c>
      <c r="B133" s="142" t="s">
        <v>176</v>
      </c>
      <c r="C133" t="str">
        <f t="shared" si="4"/>
        <v>PER0077AU</v>
      </c>
      <c r="E133" s="466" t="s">
        <v>28</v>
      </c>
      <c r="F133" s="467" t="s">
        <v>231</v>
      </c>
      <c r="H133" t="str">
        <f t="shared" si="5"/>
        <v>PER0071AU</v>
      </c>
    </row>
    <row r="134" spans="1:8" ht="13.5" thickBot="1">
      <c r="A134" s="133" t="s">
        <v>137</v>
      </c>
      <c r="B134" s="132" t="s">
        <v>138</v>
      </c>
      <c r="C134" t="str">
        <f t="shared" si="4"/>
        <v>PER0102AU</v>
      </c>
      <c r="E134" s="546" t="s">
        <v>1211</v>
      </c>
      <c r="F134" s="580" t="s">
        <v>1212</v>
      </c>
      <c r="H134" t="str">
        <f t="shared" si="5"/>
        <v>PER0072AU</v>
      </c>
    </row>
    <row r="135" spans="1:8">
      <c r="A135" s="148" t="s">
        <v>103</v>
      </c>
      <c r="B135" s="132" t="s">
        <v>56</v>
      </c>
      <c r="C135" t="str">
        <f t="shared" si="4"/>
        <v>PER0116AU</v>
      </c>
      <c r="E135" s="48" t="s">
        <v>176</v>
      </c>
      <c r="F135" s="112" t="s">
        <v>175</v>
      </c>
      <c r="H135" t="str">
        <f t="shared" si="5"/>
        <v>PER0077AU</v>
      </c>
    </row>
    <row r="136" spans="1:8">
      <c r="A136" s="148" t="s">
        <v>1205</v>
      </c>
      <c r="B136" s="132" t="s">
        <v>112</v>
      </c>
      <c r="C136" t="str">
        <f t="shared" si="4"/>
        <v>PER0258AU</v>
      </c>
      <c r="E136" s="396" t="s">
        <v>138</v>
      </c>
      <c r="F136" s="581" t="s">
        <v>137</v>
      </c>
      <c r="H136" t="str">
        <f t="shared" si="5"/>
        <v>PER0102AU</v>
      </c>
    </row>
    <row r="137" spans="1:8" ht="13.5" thickBot="1">
      <c r="A137" s="148" t="s">
        <v>805</v>
      </c>
      <c r="B137" s="132" t="s">
        <v>803</v>
      </c>
      <c r="C137" t="str">
        <f t="shared" si="4"/>
        <v>PER0260AU</v>
      </c>
      <c r="E137" s="402" t="s">
        <v>56</v>
      </c>
      <c r="F137" s="403" t="s">
        <v>103</v>
      </c>
      <c r="H137" t="str">
        <f t="shared" si="5"/>
        <v>PER0116AU</v>
      </c>
    </row>
    <row r="138" spans="1:8" ht="13.5" thickBot="1">
      <c r="A138" s="133" t="s">
        <v>626</v>
      </c>
      <c r="B138" s="302" t="s">
        <v>193</v>
      </c>
      <c r="C138" t="str">
        <f t="shared" si="4"/>
        <v>PER0554AU</v>
      </c>
      <c r="E138" s="546" t="s">
        <v>112</v>
      </c>
      <c r="F138" s="596" t="s">
        <v>1205</v>
      </c>
      <c r="H138" t="str">
        <f t="shared" si="5"/>
        <v>PER0258AU</v>
      </c>
    </row>
    <row r="139" spans="1:8">
      <c r="A139" s="148" t="s">
        <v>266</v>
      </c>
      <c r="B139" s="132" t="s">
        <v>247</v>
      </c>
      <c r="C139" t="str">
        <f t="shared" si="4"/>
        <v>PER0634AU</v>
      </c>
      <c r="E139" s="457" t="s">
        <v>803</v>
      </c>
      <c r="F139" s="567" t="s">
        <v>804</v>
      </c>
      <c r="H139" t="str">
        <f t="shared" si="5"/>
        <v>PER0260AU</v>
      </c>
    </row>
    <row r="140" spans="1:8" ht="13.5" thickBot="1">
      <c r="A140" s="326" t="s">
        <v>253</v>
      </c>
      <c r="B140" s="242" t="s">
        <v>245</v>
      </c>
      <c r="C140" t="str">
        <f t="shared" si="4"/>
        <v>PER0727AU</v>
      </c>
      <c r="E140" s="454" t="s">
        <v>193</v>
      </c>
      <c r="F140" s="581" t="s">
        <v>623</v>
      </c>
      <c r="H140" t="str">
        <f t="shared" si="5"/>
        <v>PER0554AU</v>
      </c>
    </row>
    <row r="141" spans="1:8" ht="13.5" thickBot="1">
      <c r="A141" s="166" t="s">
        <v>1097</v>
      </c>
      <c r="B141" s="531" t="s">
        <v>1098</v>
      </c>
      <c r="C141" t="str">
        <f t="shared" si="4"/>
        <v>PIC6396AU</v>
      </c>
      <c r="E141" s="538" t="s">
        <v>247</v>
      </c>
      <c r="F141" s="603" t="s">
        <v>266</v>
      </c>
      <c r="H141" t="str">
        <f t="shared" si="5"/>
        <v>PER0634AU</v>
      </c>
    </row>
    <row r="142" spans="1:8">
      <c r="A142" s="518" t="s">
        <v>149</v>
      </c>
      <c r="B142" s="144" t="s">
        <v>150</v>
      </c>
      <c r="C142" t="str">
        <f t="shared" si="4"/>
        <v>PLA0001AU</v>
      </c>
      <c r="E142" s="410" t="s">
        <v>245</v>
      </c>
      <c r="F142" s="600" t="s">
        <v>253</v>
      </c>
      <c r="H142" t="str">
        <f t="shared" si="5"/>
        <v>PER0727AU</v>
      </c>
    </row>
    <row r="143" spans="1:8">
      <c r="A143" s="510" t="s">
        <v>11</v>
      </c>
      <c r="B143" s="276" t="s">
        <v>12</v>
      </c>
      <c r="C143" t="str">
        <f t="shared" si="4"/>
        <v>PLA0002AU</v>
      </c>
      <c r="E143" s="429" t="s">
        <v>1098</v>
      </c>
      <c r="F143" s="419" t="s">
        <v>1097</v>
      </c>
      <c r="H143" t="str">
        <f t="shared" si="5"/>
        <v>PIC6396AU</v>
      </c>
    </row>
    <row r="144" spans="1:8">
      <c r="A144" s="244" t="s">
        <v>22</v>
      </c>
      <c r="B144" s="144" t="s">
        <v>23</v>
      </c>
      <c r="C144" t="str">
        <f t="shared" si="4"/>
        <v>PLA0004AU</v>
      </c>
      <c r="E144" s="396" t="s">
        <v>150</v>
      </c>
      <c r="F144" s="482" t="s">
        <v>149</v>
      </c>
      <c r="H144" t="str">
        <f t="shared" si="5"/>
        <v>PLA0001AU</v>
      </c>
    </row>
    <row r="145" spans="1:8">
      <c r="A145" s="240" t="s">
        <v>151</v>
      </c>
      <c r="B145" s="302" t="s">
        <v>152</v>
      </c>
      <c r="C145" t="str">
        <f t="shared" si="4"/>
        <v>PLA0100AU</v>
      </c>
      <c r="E145" s="454" t="s">
        <v>12</v>
      </c>
      <c r="F145" s="397" t="s">
        <v>11</v>
      </c>
      <c r="H145" t="str">
        <f t="shared" si="5"/>
        <v>PLA0002AU</v>
      </c>
    </row>
    <row r="146" spans="1:8">
      <c r="A146" s="133" t="s">
        <v>723</v>
      </c>
      <c r="B146" s="132" t="s">
        <v>563</v>
      </c>
      <c r="C146" t="str">
        <f t="shared" si="4"/>
        <v>PWA0822AU</v>
      </c>
      <c r="E146" s="396" t="s">
        <v>23</v>
      </c>
      <c r="F146" s="478" t="s">
        <v>22</v>
      </c>
      <c r="H146" t="str">
        <f t="shared" si="5"/>
        <v>PLA0004AU</v>
      </c>
    </row>
    <row r="147" spans="1:8">
      <c r="A147" s="313" t="s">
        <v>800</v>
      </c>
      <c r="B147" s="142" t="s">
        <v>16</v>
      </c>
      <c r="C147" t="str">
        <f t="shared" si="4"/>
        <v>RFA0025AU</v>
      </c>
      <c r="E147" s="454" t="s">
        <v>152</v>
      </c>
      <c r="F147" s="478" t="s">
        <v>151</v>
      </c>
      <c r="H147" t="str">
        <f t="shared" si="5"/>
        <v>PLA0100AU</v>
      </c>
    </row>
    <row r="148" spans="1:8">
      <c r="A148" s="117" t="s">
        <v>799</v>
      </c>
      <c r="B148" s="132" t="s">
        <v>53</v>
      </c>
      <c r="C148" t="str">
        <f t="shared" si="4"/>
        <v>RFA0103AU</v>
      </c>
      <c r="E148" s="120" t="s">
        <v>563</v>
      </c>
      <c r="F148" s="133" t="s">
        <v>723</v>
      </c>
      <c r="H148" t="str">
        <f t="shared" si="5"/>
        <v>PWA0822AU</v>
      </c>
    </row>
    <row r="149" spans="1:8">
      <c r="A149" s="117" t="s">
        <v>797</v>
      </c>
      <c r="B149" s="132" t="s">
        <v>122</v>
      </c>
      <c r="C149" t="str">
        <f t="shared" si="4"/>
        <v>RFA0817AU</v>
      </c>
      <c r="E149" s="404" t="s">
        <v>16</v>
      </c>
      <c r="F149" s="507" t="s">
        <v>800</v>
      </c>
      <c r="H149" t="str">
        <f t="shared" si="5"/>
        <v>RFA0025AU</v>
      </c>
    </row>
    <row r="150" spans="1:8" ht="13.5" thickBot="1">
      <c r="A150" s="117" t="s">
        <v>798</v>
      </c>
      <c r="B150" s="132" t="s">
        <v>129</v>
      </c>
      <c r="C150" t="str">
        <f t="shared" si="4"/>
        <v>RFA0818AU</v>
      </c>
      <c r="E150" s="396" t="s">
        <v>53</v>
      </c>
      <c r="F150" s="419" t="s">
        <v>799</v>
      </c>
      <c r="H150" t="str">
        <f t="shared" si="5"/>
        <v>RFA0103AU</v>
      </c>
    </row>
    <row r="151" spans="1:8" ht="13.5" thickBot="1">
      <c r="A151" s="239" t="s">
        <v>801</v>
      </c>
      <c r="B151" s="302" t="s">
        <v>47</v>
      </c>
      <c r="C151" t="str">
        <f t="shared" si="4"/>
        <v>RFA0819AU</v>
      </c>
      <c r="E151" s="544" t="s">
        <v>122</v>
      </c>
      <c r="F151" s="577" t="s">
        <v>797</v>
      </c>
      <c r="H151" t="str">
        <f t="shared" si="5"/>
        <v>RFA0817AU</v>
      </c>
    </row>
    <row r="152" spans="1:8">
      <c r="A152" s="133" t="s">
        <v>1111</v>
      </c>
      <c r="B152" s="132" t="s">
        <v>140</v>
      </c>
      <c r="C152" t="str">
        <f t="shared" si="4"/>
        <v>RFA0821AU</v>
      </c>
      <c r="E152" s="411" t="s">
        <v>129</v>
      </c>
      <c r="F152" s="591" t="s">
        <v>798</v>
      </c>
      <c r="H152" t="str">
        <f t="shared" si="5"/>
        <v>RFA0818AU</v>
      </c>
    </row>
    <row r="153" spans="1:8">
      <c r="A153" s="133" t="s">
        <v>588</v>
      </c>
      <c r="B153" s="302" t="s">
        <v>220</v>
      </c>
      <c r="C153" t="str">
        <f t="shared" si="4"/>
        <v>RIM0001AU</v>
      </c>
      <c r="E153" s="454" t="s">
        <v>47</v>
      </c>
      <c r="F153" s="425" t="s">
        <v>801</v>
      </c>
      <c r="H153" t="str">
        <f t="shared" si="5"/>
        <v>RFA0819AU</v>
      </c>
    </row>
    <row r="154" spans="1:8">
      <c r="A154" s="237" t="s">
        <v>586</v>
      </c>
      <c r="B154" s="302" t="s">
        <v>218</v>
      </c>
      <c r="C154" t="str">
        <f t="shared" si="4"/>
        <v>RIM0002AU</v>
      </c>
      <c r="E154" s="420" t="s">
        <v>140</v>
      </c>
      <c r="F154" s="605" t="s">
        <v>1111</v>
      </c>
      <c r="H154" t="str">
        <f t="shared" si="5"/>
        <v>RFA0821AU</v>
      </c>
    </row>
    <row r="155" spans="1:8">
      <c r="A155" s="239" t="s">
        <v>587</v>
      </c>
      <c r="B155" s="307" t="s">
        <v>219</v>
      </c>
      <c r="C155" t="str">
        <f t="shared" si="4"/>
        <v>RIM0003AU</v>
      </c>
      <c r="E155" s="28" t="s">
        <v>220</v>
      </c>
      <c r="F155" s="39" t="s">
        <v>588</v>
      </c>
      <c r="H155" t="str">
        <f t="shared" si="5"/>
        <v>RIM0001AU</v>
      </c>
    </row>
    <row r="156" spans="1:8">
      <c r="A156" s="303" t="s">
        <v>589</v>
      </c>
      <c r="B156" s="302" t="s">
        <v>221</v>
      </c>
      <c r="C156" t="str">
        <f t="shared" si="4"/>
        <v>RIM0004AU</v>
      </c>
      <c r="E156" s="141" t="s">
        <v>218</v>
      </c>
      <c r="F156" s="23" t="s">
        <v>586</v>
      </c>
      <c r="H156" t="str">
        <f t="shared" si="5"/>
        <v>RIM0002AU</v>
      </c>
    </row>
    <row r="157" spans="1:8">
      <c r="A157" s="239" t="s">
        <v>590</v>
      </c>
      <c r="B157" s="302" t="s">
        <v>222</v>
      </c>
      <c r="C157" t="str">
        <f t="shared" si="4"/>
        <v>RIM0034AU</v>
      </c>
      <c r="E157" s="22" t="s">
        <v>219</v>
      </c>
      <c r="F157" s="37" t="s">
        <v>587</v>
      </c>
      <c r="H157" t="str">
        <f t="shared" si="5"/>
        <v>RIM0003AU</v>
      </c>
    </row>
    <row r="158" spans="1:8">
      <c r="A158" s="303" t="s">
        <v>119</v>
      </c>
      <c r="B158" s="302" t="s">
        <v>120</v>
      </c>
      <c r="C158" t="str">
        <f t="shared" si="4"/>
        <v>SBC0007AU</v>
      </c>
      <c r="E158" s="29" t="s">
        <v>221</v>
      </c>
      <c r="F158" s="30" t="s">
        <v>589</v>
      </c>
      <c r="H158" t="str">
        <f t="shared" si="5"/>
        <v>RIM0004AU</v>
      </c>
    </row>
    <row r="159" spans="1:8">
      <c r="A159" s="133" t="s">
        <v>113</v>
      </c>
      <c r="B159" s="132" t="s">
        <v>114</v>
      </c>
      <c r="C159" t="str">
        <f t="shared" si="4"/>
        <v>SBC0811AU</v>
      </c>
      <c r="E159" s="29" t="s">
        <v>222</v>
      </c>
      <c r="F159" s="37" t="s">
        <v>590</v>
      </c>
      <c r="H159" t="str">
        <f t="shared" si="5"/>
        <v>RIM0034AU</v>
      </c>
    </row>
    <row r="160" spans="1:8">
      <c r="A160" s="303" t="s">
        <v>49</v>
      </c>
      <c r="B160" s="302" t="s">
        <v>50</v>
      </c>
      <c r="C160" t="str">
        <f t="shared" si="4"/>
        <v>SBC0813AU</v>
      </c>
      <c r="E160" s="435" t="s">
        <v>120</v>
      </c>
      <c r="F160" s="436" t="s">
        <v>119</v>
      </c>
      <c r="H160" t="str">
        <f t="shared" si="5"/>
        <v>SBC0007AU</v>
      </c>
    </row>
    <row r="161" spans="1:8">
      <c r="A161" s="315" t="s">
        <v>252</v>
      </c>
      <c r="B161" s="132" t="s">
        <v>29</v>
      </c>
      <c r="C161" t="str">
        <f t="shared" si="4"/>
        <v>SCH0028AU</v>
      </c>
      <c r="E161" s="414" t="s">
        <v>114</v>
      </c>
      <c r="F161" s="443" t="s">
        <v>113</v>
      </c>
      <c r="H161" t="str">
        <f t="shared" si="5"/>
        <v>SBC0811AU</v>
      </c>
    </row>
    <row r="162" spans="1:8">
      <c r="A162" s="150" t="s">
        <v>761</v>
      </c>
      <c r="B162" s="302" t="s">
        <v>196</v>
      </c>
      <c r="C162" t="str">
        <f t="shared" si="4"/>
        <v>SCH0047AU</v>
      </c>
      <c r="E162" s="422" t="s">
        <v>50</v>
      </c>
      <c r="F162" s="428" t="s">
        <v>49</v>
      </c>
      <c r="H162" t="str">
        <f t="shared" si="5"/>
        <v>SBC0813AU</v>
      </c>
    </row>
    <row r="163" spans="1:8">
      <c r="A163" s="239" t="s">
        <v>32</v>
      </c>
      <c r="B163" s="307" t="s">
        <v>33</v>
      </c>
      <c r="C163" t="str">
        <f t="shared" si="4"/>
        <v>SCH0101AU</v>
      </c>
      <c r="E163" s="422" t="s">
        <v>29</v>
      </c>
      <c r="F163" s="428" t="s">
        <v>252</v>
      </c>
      <c r="H163" t="str">
        <f t="shared" si="5"/>
        <v>SCH0028AU</v>
      </c>
    </row>
    <row r="164" spans="1:8">
      <c r="A164" s="510" t="s">
        <v>903</v>
      </c>
      <c r="B164" s="144" t="s">
        <v>108</v>
      </c>
      <c r="C164" t="str">
        <f t="shared" si="4"/>
        <v>SCH0102AU</v>
      </c>
      <c r="E164" s="120" t="s">
        <v>196</v>
      </c>
      <c r="F164" s="148" t="s">
        <v>761</v>
      </c>
      <c r="H164" t="str">
        <f t="shared" si="5"/>
        <v>SCH0047AU</v>
      </c>
    </row>
    <row r="165" spans="1:8">
      <c r="A165" s="515" t="s">
        <v>1105</v>
      </c>
      <c r="B165" s="530" t="s">
        <v>1102</v>
      </c>
      <c r="C165" t="str">
        <f t="shared" si="4"/>
        <v>SLT2171AU</v>
      </c>
      <c r="E165" s="427" t="s">
        <v>33</v>
      </c>
      <c r="F165" s="423" t="s">
        <v>32</v>
      </c>
      <c r="H165" t="str">
        <f t="shared" si="5"/>
        <v>SCH0101AU</v>
      </c>
    </row>
    <row r="166" spans="1:8">
      <c r="A166" s="298" t="s">
        <v>692</v>
      </c>
      <c r="B166" s="301" t="s">
        <v>681</v>
      </c>
      <c r="C166" t="str">
        <f t="shared" si="4"/>
        <v>SMAANT01S</v>
      </c>
      <c r="E166" s="120" t="s">
        <v>108</v>
      </c>
      <c r="F166" s="133" t="s">
        <v>903</v>
      </c>
      <c r="H166" t="str">
        <f t="shared" si="5"/>
        <v>SCH0102AU</v>
      </c>
    </row>
    <row r="167" spans="1:8">
      <c r="A167" s="300" t="s">
        <v>693</v>
      </c>
      <c r="B167" s="301" t="s">
        <v>682</v>
      </c>
      <c r="C167" t="str">
        <f t="shared" si="4"/>
        <v>SMAANT02S</v>
      </c>
      <c r="E167" s="424" t="s">
        <v>1102</v>
      </c>
      <c r="F167" s="597" t="s">
        <v>1105</v>
      </c>
      <c r="H167" t="str">
        <f t="shared" si="5"/>
        <v>SLT2171AU</v>
      </c>
    </row>
    <row r="168" spans="1:8">
      <c r="A168" s="300" t="s">
        <v>708</v>
      </c>
      <c r="B168" s="301" t="s">
        <v>679</v>
      </c>
      <c r="C168" t="str">
        <f t="shared" si="4"/>
        <v>SMABLK01S</v>
      </c>
      <c r="E168" s="414" t="s">
        <v>681</v>
      </c>
      <c r="F168" s="606" t="s">
        <v>692</v>
      </c>
      <c r="H168" t="str">
        <f t="shared" si="5"/>
        <v>SMAANT01S</v>
      </c>
    </row>
    <row r="169" spans="1:8">
      <c r="A169" s="298" t="s">
        <v>707</v>
      </c>
      <c r="B169" s="299" t="s">
        <v>678</v>
      </c>
      <c r="C169" t="str">
        <f t="shared" si="4"/>
        <v>SMABLK02S</v>
      </c>
      <c r="E169" s="414" t="s">
        <v>682</v>
      </c>
      <c r="F169" s="610" t="s">
        <v>693</v>
      </c>
      <c r="H169" t="str">
        <f t="shared" si="5"/>
        <v>SMAANT02S</v>
      </c>
    </row>
    <row r="170" spans="1:8">
      <c r="A170" s="300" t="s">
        <v>706</v>
      </c>
      <c r="B170" s="301" t="s">
        <v>677</v>
      </c>
      <c r="C170" t="str">
        <f t="shared" si="4"/>
        <v>SMABLK03S</v>
      </c>
      <c r="E170" s="414" t="s">
        <v>679</v>
      </c>
      <c r="F170" s="79" t="s">
        <v>691</v>
      </c>
      <c r="H170" t="str">
        <f t="shared" si="5"/>
        <v>SMABLK01S</v>
      </c>
    </row>
    <row r="171" spans="1:8">
      <c r="A171" s="300" t="s">
        <v>705</v>
      </c>
      <c r="B171" s="301" t="s">
        <v>676</v>
      </c>
      <c r="C171" t="str">
        <f t="shared" si="4"/>
        <v>SMABLK04S</v>
      </c>
      <c r="E171" s="414" t="s">
        <v>678</v>
      </c>
      <c r="F171" s="79" t="s">
        <v>690</v>
      </c>
      <c r="H171" t="str">
        <f t="shared" si="5"/>
        <v>SMABLK02S</v>
      </c>
    </row>
    <row r="172" spans="1:8" ht="12.75" customHeight="1">
      <c r="A172" s="300" t="s">
        <v>704</v>
      </c>
      <c r="B172" s="301" t="s">
        <v>675</v>
      </c>
      <c r="C172" t="str">
        <f t="shared" si="4"/>
        <v>SMABLK05S</v>
      </c>
      <c r="E172" s="414" t="s">
        <v>677</v>
      </c>
      <c r="F172" s="79" t="s">
        <v>689</v>
      </c>
      <c r="H172" t="str">
        <f t="shared" si="5"/>
        <v>SMABLK03S</v>
      </c>
    </row>
    <row r="173" spans="1:8">
      <c r="A173" s="300" t="s">
        <v>694</v>
      </c>
      <c r="B173" s="301" t="s">
        <v>683</v>
      </c>
      <c r="C173" t="str">
        <f t="shared" si="4"/>
        <v>SMADNR01S</v>
      </c>
      <c r="E173" s="414" t="s">
        <v>676</v>
      </c>
      <c r="F173" s="79" t="s">
        <v>688</v>
      </c>
      <c r="H173" t="str">
        <f t="shared" si="5"/>
        <v>SMABLK04S</v>
      </c>
    </row>
    <row r="174" spans="1:8">
      <c r="A174" s="521" t="s">
        <v>695</v>
      </c>
      <c r="B174" s="532" t="s">
        <v>684</v>
      </c>
      <c r="C174" t="str">
        <f t="shared" si="4"/>
        <v>SMADNR03S</v>
      </c>
      <c r="E174" s="414" t="s">
        <v>675</v>
      </c>
      <c r="F174" s="79" t="s">
        <v>687</v>
      </c>
      <c r="H174" t="str">
        <f t="shared" si="5"/>
        <v>SMABLK05S</v>
      </c>
    </row>
    <row r="175" spans="1:8">
      <c r="A175" s="298" t="s">
        <v>714</v>
      </c>
      <c r="B175" s="299" t="s">
        <v>685</v>
      </c>
      <c r="C175" t="str">
        <f t="shared" si="4"/>
        <v>SMAIBB02S</v>
      </c>
      <c r="E175" s="414" t="s">
        <v>683</v>
      </c>
      <c r="F175" s="79" t="s">
        <v>694</v>
      </c>
      <c r="H175" t="str">
        <f t="shared" si="5"/>
        <v>SMADNR01S</v>
      </c>
    </row>
    <row r="176" spans="1:8">
      <c r="A176" s="300" t="s">
        <v>696</v>
      </c>
      <c r="B176" s="301" t="s">
        <v>686</v>
      </c>
      <c r="C176" t="str">
        <f t="shared" si="4"/>
        <v>SMAPER01S</v>
      </c>
      <c r="E176" s="414" t="s">
        <v>684</v>
      </c>
      <c r="F176" s="79" t="s">
        <v>695</v>
      </c>
      <c r="H176" t="str">
        <f t="shared" si="5"/>
        <v>SMADNR03S</v>
      </c>
    </row>
    <row r="177" spans="1:8" ht="13.5" thickBot="1">
      <c r="A177" s="150" t="s">
        <v>269</v>
      </c>
      <c r="B177" s="132" t="s">
        <v>268</v>
      </c>
      <c r="C177" t="str">
        <f t="shared" si="4"/>
        <v>SSB0026AU</v>
      </c>
      <c r="E177" s="402" t="s">
        <v>685</v>
      </c>
      <c r="F177" s="602" t="s">
        <v>714</v>
      </c>
      <c r="H177" t="str">
        <f t="shared" si="5"/>
        <v>SMAIBB02S</v>
      </c>
    </row>
    <row r="178" spans="1:8" ht="13.5" thickBot="1">
      <c r="A178" s="150" t="s">
        <v>749</v>
      </c>
      <c r="B178" s="132" t="s">
        <v>748</v>
      </c>
      <c r="C178" t="str">
        <f t="shared" si="4"/>
        <v>SSB0061AU</v>
      </c>
      <c r="E178" s="543" t="s">
        <v>686</v>
      </c>
      <c r="F178" s="576" t="s">
        <v>696</v>
      </c>
      <c r="H178" t="str">
        <f t="shared" si="5"/>
        <v>SMAPER01S</v>
      </c>
    </row>
    <row r="179" spans="1:8">
      <c r="A179" s="166" t="s">
        <v>923</v>
      </c>
      <c r="B179" s="276" t="s">
        <v>922</v>
      </c>
      <c r="C179" t="str">
        <f t="shared" si="4"/>
        <v>SSB0122AU</v>
      </c>
      <c r="E179" s="394" t="s">
        <v>268</v>
      </c>
      <c r="F179" s="393" t="s">
        <v>269</v>
      </c>
      <c r="H179" t="str">
        <f t="shared" si="5"/>
        <v>SSB0026AU</v>
      </c>
    </row>
    <row r="180" spans="1:8">
      <c r="A180" s="117" t="s">
        <v>235</v>
      </c>
      <c r="B180" s="311" t="s">
        <v>226</v>
      </c>
      <c r="C180" t="str">
        <f t="shared" si="4"/>
        <v>SST0048AU</v>
      </c>
      <c r="E180" s="22" t="s">
        <v>748</v>
      </c>
      <c r="F180" s="34" t="s">
        <v>749</v>
      </c>
      <c r="H180" t="str">
        <f t="shared" si="5"/>
        <v>SSB0061AU</v>
      </c>
    </row>
    <row r="181" spans="1:8">
      <c r="A181" s="131" t="s">
        <v>937</v>
      </c>
      <c r="B181" s="314" t="s">
        <v>936</v>
      </c>
      <c r="C181" t="str">
        <f t="shared" si="4"/>
        <v>SST0050AU</v>
      </c>
      <c r="E181" s="418" t="s">
        <v>922</v>
      </c>
      <c r="F181" s="419" t="s">
        <v>923</v>
      </c>
      <c r="H181" t="str">
        <f t="shared" si="5"/>
        <v>SSB0122AU</v>
      </c>
    </row>
    <row r="182" spans="1:8">
      <c r="A182" s="166" t="s">
        <v>853</v>
      </c>
      <c r="B182" s="323" t="s">
        <v>243</v>
      </c>
      <c r="C182" t="str">
        <f t="shared" si="4"/>
        <v>SST0052AU</v>
      </c>
      <c r="E182" s="433" t="s">
        <v>226</v>
      </c>
      <c r="F182" s="434" t="s">
        <v>235</v>
      </c>
      <c r="H182" t="str">
        <f t="shared" si="5"/>
        <v>SST0048AU</v>
      </c>
    </row>
    <row r="183" spans="1:8">
      <c r="A183" s="240" t="s">
        <v>1209</v>
      </c>
      <c r="B183" s="132" t="s">
        <v>161</v>
      </c>
      <c r="C183" t="str">
        <f t="shared" si="4"/>
        <v>TGP0008AU</v>
      </c>
      <c r="E183" s="479" t="s">
        <v>936</v>
      </c>
      <c r="F183" s="453" t="s">
        <v>937</v>
      </c>
      <c r="H183" t="str">
        <f t="shared" si="5"/>
        <v>SST0050AU</v>
      </c>
    </row>
    <row r="184" spans="1:8" ht="13.5" thickBot="1">
      <c r="A184" s="240" t="s">
        <v>1207</v>
      </c>
      <c r="B184" s="132" t="s">
        <v>234</v>
      </c>
      <c r="C184" t="str">
        <f t="shared" si="4"/>
        <v>TGP0034AU</v>
      </c>
      <c r="E184" s="25" t="s">
        <v>243</v>
      </c>
      <c r="F184" s="78" t="s">
        <v>853</v>
      </c>
      <c r="H184" t="str">
        <f t="shared" si="5"/>
        <v>SST0052AU</v>
      </c>
    </row>
    <row r="185" spans="1:8" ht="13.5" thickBot="1">
      <c r="A185" s="510" t="s">
        <v>670</v>
      </c>
      <c r="B185" s="276" t="s">
        <v>21</v>
      </c>
      <c r="C185" t="str">
        <f t="shared" si="4"/>
        <v>TYN0028AU</v>
      </c>
      <c r="E185" s="549" t="s">
        <v>161</v>
      </c>
      <c r="F185" s="584" t="s">
        <v>1206</v>
      </c>
      <c r="H185" t="str">
        <f t="shared" si="5"/>
        <v>TGP0008AU</v>
      </c>
    </row>
    <row r="186" spans="1:8">
      <c r="A186" s="246" t="s">
        <v>671</v>
      </c>
      <c r="B186" s="142" t="s">
        <v>524</v>
      </c>
      <c r="C186" t="str">
        <f t="shared" si="4"/>
        <v>TYN0040AU</v>
      </c>
      <c r="E186" s="555" t="s">
        <v>234</v>
      </c>
      <c r="F186" s="366" t="s">
        <v>1207</v>
      </c>
      <c r="H186" t="str">
        <f t="shared" si="5"/>
        <v>TGP0034AU</v>
      </c>
    </row>
    <row r="187" spans="1:8">
      <c r="A187" s="523" t="s">
        <v>228</v>
      </c>
      <c r="B187" s="132" t="s">
        <v>116</v>
      </c>
      <c r="C187" t="str">
        <f t="shared" si="4"/>
        <v>TYN0104AU</v>
      </c>
      <c r="E187" s="454" t="s">
        <v>21</v>
      </c>
      <c r="F187" s="455" t="s">
        <v>670</v>
      </c>
      <c r="H187" t="str">
        <f t="shared" si="5"/>
        <v>TYN0028AU</v>
      </c>
    </row>
    <row r="188" spans="1:8">
      <c r="A188" s="133" t="s">
        <v>637</v>
      </c>
      <c r="B188" s="302" t="s">
        <v>162</v>
      </c>
      <c r="C188" t="str">
        <f t="shared" si="4"/>
        <v>UBS0003AU</v>
      </c>
      <c r="E188" s="396" t="s">
        <v>524</v>
      </c>
      <c r="F188" s="456" t="s">
        <v>671</v>
      </c>
      <c r="H188" t="str">
        <f t="shared" si="5"/>
        <v>TYN0040AU</v>
      </c>
    </row>
    <row r="189" spans="1:8">
      <c r="A189" s="316" t="s">
        <v>248</v>
      </c>
      <c r="B189" s="276" t="s">
        <v>239</v>
      </c>
      <c r="C189" t="str">
        <f t="shared" si="4"/>
        <v>UBS0036AU</v>
      </c>
      <c r="E189" s="422" t="s">
        <v>116</v>
      </c>
      <c r="F189" s="423" t="s">
        <v>228</v>
      </c>
      <c r="H189" t="str">
        <f t="shared" si="5"/>
        <v>TYN0104AU</v>
      </c>
    </row>
    <row r="190" spans="1:8">
      <c r="A190" s="303" t="s">
        <v>241</v>
      </c>
      <c r="B190" s="132" t="s">
        <v>242</v>
      </c>
      <c r="C190" t="str">
        <f t="shared" si="4"/>
        <v>UBS0037AU</v>
      </c>
      <c r="E190" s="414" t="s">
        <v>162</v>
      </c>
      <c r="F190" s="443" t="s">
        <v>669</v>
      </c>
      <c r="H190" t="str">
        <f t="shared" si="5"/>
        <v>UBS0003AU</v>
      </c>
    </row>
    <row r="191" spans="1:8" ht="13.5" customHeight="1">
      <c r="A191" s="514" t="s">
        <v>249</v>
      </c>
      <c r="B191" s="527" t="s">
        <v>240</v>
      </c>
      <c r="C191" t="str">
        <f t="shared" si="4"/>
        <v>UBS0041AU</v>
      </c>
      <c r="E191" s="29" t="s">
        <v>239</v>
      </c>
      <c r="F191" s="30" t="s">
        <v>248</v>
      </c>
      <c r="H191" t="str">
        <f t="shared" si="5"/>
        <v>UBS0036AU</v>
      </c>
    </row>
    <row r="192" spans="1:8">
      <c r="A192" s="515" t="s">
        <v>30</v>
      </c>
      <c r="B192" s="144" t="s">
        <v>31</v>
      </c>
      <c r="C192" t="str">
        <f t="shared" si="4"/>
        <v>VAN0001AU</v>
      </c>
      <c r="E192" s="27" t="s">
        <v>242</v>
      </c>
      <c r="F192" s="30" t="s">
        <v>241</v>
      </c>
      <c r="H192" t="str">
        <f t="shared" si="5"/>
        <v>UBS0037AU</v>
      </c>
    </row>
    <row r="193" spans="1:8">
      <c r="A193" s="305" t="s">
        <v>0</v>
      </c>
      <c r="B193" s="142" t="s">
        <v>1</v>
      </c>
      <c r="C193" t="str">
        <f t="shared" si="4"/>
        <v>VAN0002AU</v>
      </c>
      <c r="E193" s="36" t="s">
        <v>240</v>
      </c>
      <c r="F193" s="37" t="s">
        <v>249</v>
      </c>
      <c r="H193" t="str">
        <f t="shared" si="5"/>
        <v>UBS0041AU</v>
      </c>
    </row>
    <row r="194" spans="1:8">
      <c r="A194" s="333" t="s">
        <v>2</v>
      </c>
      <c r="B194" s="132" t="s">
        <v>3</v>
      </c>
      <c r="C194" t="str">
        <f t="shared" ref="C194:C217" si="6">VLOOKUP(B194,E:E,1,FALSE)</f>
        <v>VAN0003AU</v>
      </c>
      <c r="E194" s="414" t="s">
        <v>31</v>
      </c>
      <c r="F194" s="443" t="s">
        <v>30</v>
      </c>
      <c r="H194" t="str">
        <f t="shared" ref="H194:H219" si="7">VLOOKUP(E194,B:B,1,FALSE)</f>
        <v>VAN0001AU</v>
      </c>
    </row>
    <row r="195" spans="1:8">
      <c r="A195" s="303" t="s">
        <v>583</v>
      </c>
      <c r="B195" s="132" t="s">
        <v>98</v>
      </c>
      <c r="C195" t="str">
        <f t="shared" si="6"/>
        <v>VAN0004AU</v>
      </c>
      <c r="E195" s="396" t="s">
        <v>1</v>
      </c>
      <c r="F195" s="401" t="s">
        <v>0</v>
      </c>
      <c r="H195" t="str">
        <f t="shared" si="7"/>
        <v>VAN0002AU</v>
      </c>
    </row>
    <row r="196" spans="1:8">
      <c r="A196" s="240" t="s">
        <v>153</v>
      </c>
      <c r="B196" s="132" t="s">
        <v>154</v>
      </c>
      <c r="C196" t="str">
        <f t="shared" si="6"/>
        <v>VAN0005AU</v>
      </c>
      <c r="E196" s="398" t="s">
        <v>3</v>
      </c>
      <c r="F196" s="471" t="s">
        <v>2</v>
      </c>
      <c r="H196" t="str">
        <f t="shared" si="7"/>
        <v>VAN0003AU</v>
      </c>
    </row>
    <row r="197" spans="1:8" ht="13.5" thickBot="1">
      <c r="A197" s="303" t="s">
        <v>126</v>
      </c>
      <c r="B197" s="132" t="s">
        <v>127</v>
      </c>
      <c r="C197" t="str">
        <f t="shared" si="6"/>
        <v>VAN0018AU</v>
      </c>
      <c r="E197" s="548" t="s">
        <v>98</v>
      </c>
      <c r="F197" s="583" t="s">
        <v>583</v>
      </c>
      <c r="H197" t="str">
        <f t="shared" si="7"/>
        <v>VAN0004AU</v>
      </c>
    </row>
    <row r="198" spans="1:8" ht="13.5" thickBot="1">
      <c r="A198" s="303" t="s">
        <v>101</v>
      </c>
      <c r="B198" s="132" t="s">
        <v>97</v>
      </c>
      <c r="C198" t="str">
        <f t="shared" si="6"/>
        <v>VAN0019AU</v>
      </c>
      <c r="E198" s="538" t="s">
        <v>154</v>
      </c>
      <c r="F198" s="572" t="s">
        <v>153</v>
      </c>
      <c r="H198" t="str">
        <f t="shared" si="7"/>
        <v>VAN0005AU</v>
      </c>
    </row>
    <row r="199" spans="1:8">
      <c r="A199" s="246" t="s">
        <v>155</v>
      </c>
      <c r="B199" s="144" t="s">
        <v>156</v>
      </c>
      <c r="C199" t="str">
        <f t="shared" si="6"/>
        <v>VAN0021AU</v>
      </c>
      <c r="E199" s="441" t="s">
        <v>127</v>
      </c>
      <c r="F199" s="447" t="s">
        <v>126</v>
      </c>
      <c r="H199" t="str">
        <f t="shared" si="7"/>
        <v>VAN0018AU</v>
      </c>
    </row>
    <row r="200" spans="1:8">
      <c r="A200" s="246" t="s">
        <v>157</v>
      </c>
      <c r="B200" s="144" t="s">
        <v>158</v>
      </c>
      <c r="C200" t="str">
        <f t="shared" si="6"/>
        <v>VAN0022AU</v>
      </c>
      <c r="E200" s="414" t="s">
        <v>97</v>
      </c>
      <c r="F200" s="443" t="s">
        <v>101</v>
      </c>
      <c r="H200" t="str">
        <f t="shared" si="7"/>
        <v>VAN0019AU</v>
      </c>
    </row>
    <row r="201" spans="1:8">
      <c r="A201" s="515" t="s">
        <v>255</v>
      </c>
      <c r="B201" s="144" t="s">
        <v>224</v>
      </c>
      <c r="C201" t="str">
        <f t="shared" si="6"/>
        <v>VAN0042AU</v>
      </c>
      <c r="E201" s="396" t="s">
        <v>156</v>
      </c>
      <c r="F201" s="443" t="s">
        <v>155</v>
      </c>
      <c r="H201" t="str">
        <f t="shared" si="7"/>
        <v>VAN0021AU</v>
      </c>
    </row>
    <row r="202" spans="1:8">
      <c r="A202" s="316" t="s">
        <v>100</v>
      </c>
      <c r="B202" s="276" t="s">
        <v>96</v>
      </c>
      <c r="C202" t="str">
        <f t="shared" si="6"/>
        <v>VAN0103AU</v>
      </c>
      <c r="E202" s="414" t="s">
        <v>158</v>
      </c>
      <c r="F202" s="443" t="s">
        <v>157</v>
      </c>
      <c r="H202" t="str">
        <f t="shared" si="7"/>
        <v>VAN0022AU</v>
      </c>
    </row>
    <row r="203" spans="1:8">
      <c r="A203" s="131" t="s">
        <v>34</v>
      </c>
      <c r="B203" s="142" t="s">
        <v>35</v>
      </c>
      <c r="C203" t="str">
        <f t="shared" si="6"/>
        <v>VAN0104AU</v>
      </c>
      <c r="E203" s="414" t="s">
        <v>224</v>
      </c>
      <c r="F203" s="443" t="s">
        <v>255</v>
      </c>
      <c r="H203" t="str">
        <f t="shared" si="7"/>
        <v>VAN0042AU</v>
      </c>
    </row>
    <row r="204" spans="1:8">
      <c r="A204" s="240" t="s">
        <v>14</v>
      </c>
      <c r="B204" s="132" t="s">
        <v>15</v>
      </c>
      <c r="C204" t="str">
        <f t="shared" si="6"/>
        <v>VAN0105AU</v>
      </c>
      <c r="E204" s="402" t="s">
        <v>96</v>
      </c>
      <c r="F204" s="403" t="s">
        <v>100</v>
      </c>
      <c r="H204" t="str">
        <f t="shared" si="7"/>
        <v>VAN0103AU</v>
      </c>
    </row>
    <row r="205" spans="1:8" ht="13.5" thickBot="1">
      <c r="A205" s="148" t="s">
        <v>67</v>
      </c>
      <c r="B205" s="242" t="s">
        <v>68</v>
      </c>
      <c r="C205" t="str">
        <f t="shared" si="6"/>
        <v>VAN0108AU</v>
      </c>
      <c r="E205" s="414" t="s">
        <v>35</v>
      </c>
      <c r="F205" s="443" t="s">
        <v>34</v>
      </c>
      <c r="H205" t="str">
        <f t="shared" si="7"/>
        <v>VAN0104AU</v>
      </c>
    </row>
    <row r="206" spans="1:8" ht="13.5" thickBot="1">
      <c r="A206" s="148" t="s">
        <v>63</v>
      </c>
      <c r="B206" s="242" t="s">
        <v>64</v>
      </c>
      <c r="C206" t="str">
        <f t="shared" si="6"/>
        <v>VAN0109AU</v>
      </c>
      <c r="E206" s="538" t="s">
        <v>15</v>
      </c>
      <c r="F206" s="572" t="s">
        <v>14</v>
      </c>
      <c r="H206" t="str">
        <f t="shared" si="7"/>
        <v>VAN0105AU</v>
      </c>
    </row>
    <row r="207" spans="1:8">
      <c r="A207" s="148" t="s">
        <v>69</v>
      </c>
      <c r="B207" s="132" t="s">
        <v>70</v>
      </c>
      <c r="C207" t="str">
        <f t="shared" si="6"/>
        <v>VAN0110AU</v>
      </c>
      <c r="E207" s="558" t="s">
        <v>68</v>
      </c>
      <c r="F207" s="21" t="s">
        <v>67</v>
      </c>
      <c r="H207" t="str">
        <f t="shared" si="7"/>
        <v>VAN0108AU</v>
      </c>
    </row>
    <row r="208" spans="1:8">
      <c r="A208" s="148" t="s">
        <v>43</v>
      </c>
      <c r="B208" s="132" t="s">
        <v>44</v>
      </c>
      <c r="C208" t="str">
        <f t="shared" si="6"/>
        <v>VAN0111AU</v>
      </c>
      <c r="E208" s="29" t="s">
        <v>64</v>
      </c>
      <c r="F208" s="84" t="s">
        <v>63</v>
      </c>
      <c r="H208" t="str">
        <f t="shared" si="7"/>
        <v>VAN0109AU</v>
      </c>
    </row>
    <row r="209" spans="1:8">
      <c r="A209" s="150" t="s">
        <v>1216</v>
      </c>
      <c r="B209" s="132" t="s">
        <v>1215</v>
      </c>
      <c r="C209" t="str">
        <f t="shared" si="6"/>
        <v>WFS0547AU</v>
      </c>
      <c r="E209" s="26" t="s">
        <v>70</v>
      </c>
      <c r="F209" s="30" t="s">
        <v>69</v>
      </c>
      <c r="H209" t="str">
        <f t="shared" si="7"/>
        <v>VAN0110AU</v>
      </c>
    </row>
    <row r="210" spans="1:8">
      <c r="A210" s="239" t="s">
        <v>940</v>
      </c>
      <c r="B210" s="302" t="s">
        <v>926</v>
      </c>
      <c r="C210" t="str">
        <f t="shared" si="6"/>
        <v>WHT0008AU</v>
      </c>
      <c r="E210" s="26" t="s">
        <v>44</v>
      </c>
      <c r="F210" s="34" t="s">
        <v>43</v>
      </c>
      <c r="H210" t="str">
        <f t="shared" si="7"/>
        <v>VAN0111AU</v>
      </c>
    </row>
    <row r="211" spans="1:8" ht="13.5" thickBot="1">
      <c r="A211" s="238" t="s">
        <v>232</v>
      </c>
      <c r="B211" s="132" t="s">
        <v>233</v>
      </c>
      <c r="C211" t="str">
        <f t="shared" si="6"/>
        <v>WHT0015AU</v>
      </c>
      <c r="E211" s="459" t="s">
        <v>1215</v>
      </c>
      <c r="F211" s="505" t="s">
        <v>1217</v>
      </c>
      <c r="H211" t="str">
        <f t="shared" si="7"/>
        <v>WFS0547AU</v>
      </c>
    </row>
    <row r="212" spans="1:8" ht="13.5" thickBot="1">
      <c r="A212" s="166" t="s">
        <v>257</v>
      </c>
      <c r="B212" s="144" t="s">
        <v>258</v>
      </c>
      <c r="C212" t="str">
        <f t="shared" si="6"/>
        <v>WHT0039AU</v>
      </c>
      <c r="E212" s="565" t="s">
        <v>926</v>
      </c>
      <c r="F212" s="618" t="s">
        <v>927</v>
      </c>
      <c r="H212" t="str">
        <f t="shared" si="7"/>
        <v>WHT0008AU</v>
      </c>
    </row>
    <row r="213" spans="1:8" ht="13.5" thickBot="1">
      <c r="A213" s="515" t="s">
        <v>1225</v>
      </c>
      <c r="B213" s="144" t="s">
        <v>1213</v>
      </c>
      <c r="C213" t="str">
        <f t="shared" si="6"/>
        <v>WHT8435AU</v>
      </c>
      <c r="E213" s="441" t="s">
        <v>233</v>
      </c>
      <c r="F213" s="450" t="s">
        <v>232</v>
      </c>
      <c r="H213" t="str">
        <f t="shared" si="7"/>
        <v>WHT0015AU</v>
      </c>
    </row>
    <row r="214" spans="1:8" ht="13.5" thickBot="1">
      <c r="A214" s="510" t="s">
        <v>38</v>
      </c>
      <c r="B214" s="144" t="s">
        <v>10</v>
      </c>
      <c r="C214" t="str">
        <f t="shared" si="6"/>
        <v>ZUR0061AU</v>
      </c>
      <c r="E214" s="549" t="s">
        <v>258</v>
      </c>
      <c r="F214" s="585" t="s">
        <v>257</v>
      </c>
      <c r="H214" t="str">
        <f t="shared" si="7"/>
        <v>WHT0039AU</v>
      </c>
    </row>
    <row r="215" spans="1:8">
      <c r="A215" s="316" t="s">
        <v>123</v>
      </c>
      <c r="B215" s="144" t="s">
        <v>124</v>
      </c>
      <c r="C215" t="str">
        <f t="shared" si="6"/>
        <v>ZUR0064AU</v>
      </c>
      <c r="E215" s="534" t="s">
        <v>1213</v>
      </c>
      <c r="F215" s="588" t="s">
        <v>1214</v>
      </c>
      <c r="H215" t="str">
        <f t="shared" si="7"/>
        <v>WHT8435AU</v>
      </c>
    </row>
    <row r="216" spans="1:8">
      <c r="A216" s="150" t="s">
        <v>215</v>
      </c>
      <c r="B216" s="132" t="s">
        <v>214</v>
      </c>
      <c r="C216" t="str">
        <f t="shared" si="6"/>
        <v>ZUR0580AU</v>
      </c>
      <c r="E216" s="414" t="s">
        <v>10</v>
      </c>
      <c r="F216" s="443" t="s">
        <v>38</v>
      </c>
      <c r="H216" t="str">
        <f t="shared" si="7"/>
        <v>ZUR0061AU</v>
      </c>
    </row>
    <row r="217" spans="1:8" ht="13.5" thickBot="1">
      <c r="A217" s="240" t="s">
        <v>667</v>
      </c>
      <c r="B217" s="132" t="s">
        <v>666</v>
      </c>
      <c r="C217" t="str">
        <f t="shared" si="6"/>
        <v>ZUR0614AU</v>
      </c>
      <c r="E217" s="402" t="s">
        <v>124</v>
      </c>
      <c r="F217" s="443" t="s">
        <v>123</v>
      </c>
      <c r="H217" t="str">
        <f t="shared" si="7"/>
        <v>ZUR0064AU</v>
      </c>
    </row>
    <row r="218" spans="1:8" ht="13.5" thickBot="1">
      <c r="B218" s="54"/>
      <c r="E218" s="538" t="s">
        <v>214</v>
      </c>
      <c r="F218" s="595" t="s">
        <v>215</v>
      </c>
      <c r="H218" t="str">
        <f t="shared" si="7"/>
        <v>ZUR0580AU</v>
      </c>
    </row>
    <row r="219" spans="1:8">
      <c r="B219" s="54"/>
      <c r="E219" s="547" t="s">
        <v>666</v>
      </c>
      <c r="F219" s="582" t="s">
        <v>667</v>
      </c>
      <c r="H219" t="str">
        <f t="shared" si="7"/>
        <v>ZUR0614AU</v>
      </c>
    </row>
    <row r="220" spans="1:8">
      <c r="B220" s="54"/>
      <c r="E220" s="12"/>
      <c r="F220" s="54"/>
    </row>
    <row r="221" spans="1:8">
      <c r="B221" s="54"/>
      <c r="E221" s="12"/>
      <c r="F221" s="54"/>
    </row>
    <row r="222" spans="1:8">
      <c r="B222" s="54"/>
      <c r="E222" s="12"/>
      <c r="F222" s="54"/>
    </row>
    <row r="223" spans="1:8">
      <c r="B223" s="54"/>
      <c r="E223" s="12"/>
      <c r="F223" s="54"/>
    </row>
    <row r="224" spans="1:8">
      <c r="B224" s="54"/>
      <c r="E224" s="12"/>
      <c r="F224" s="54"/>
    </row>
    <row r="225" spans="2:6">
      <c r="B225" s="54"/>
      <c r="E225" s="12"/>
      <c r="F225" s="54"/>
    </row>
    <row r="226" spans="2:6">
      <c r="B226" s="54"/>
      <c r="E226" s="12"/>
      <c r="F226" s="54"/>
    </row>
    <row r="227" spans="2:6">
      <c r="E227" s="12"/>
      <c r="F227" s="54"/>
    </row>
    <row r="228" spans="2:6">
      <c r="E228" s="12"/>
      <c r="F228" s="54"/>
    </row>
    <row r="229" spans="2:6">
      <c r="E229" s="12"/>
      <c r="F229" s="54"/>
    </row>
    <row r="230" spans="2:6">
      <c r="E230" s="12"/>
      <c r="F230" s="54"/>
    </row>
    <row r="231" spans="2:6">
      <c r="E231" s="12"/>
      <c r="F231" s="54"/>
    </row>
    <row r="232" spans="2:6">
      <c r="E232" s="12"/>
      <c r="F232" s="54"/>
    </row>
    <row r="233" spans="2:6" ht="15.75" customHeight="1">
      <c r="E233" s="12"/>
      <c r="F233" s="54"/>
    </row>
    <row r="234" spans="2:6">
      <c r="E234" s="12"/>
      <c r="F234" s="54"/>
    </row>
    <row r="235" spans="2:6">
      <c r="E235" s="12"/>
      <c r="F235" s="54"/>
    </row>
    <row r="236" spans="2:6">
      <c r="E236" s="12"/>
      <c r="F236" s="54"/>
    </row>
    <row r="237" spans="2:6">
      <c r="E237" s="12"/>
      <c r="F237" s="54"/>
    </row>
    <row r="238" spans="2:6">
      <c r="E238" s="12"/>
      <c r="F238" s="54"/>
    </row>
    <row r="239" spans="2:6">
      <c r="E239" s="12"/>
      <c r="F239" s="54"/>
    </row>
    <row r="240" spans="2:6">
      <c r="E240" s="12"/>
      <c r="F240" s="54"/>
    </row>
    <row r="241" spans="5:6">
      <c r="E241" s="12"/>
      <c r="F241" s="54"/>
    </row>
    <row r="242" spans="5:6">
      <c r="E242" s="12"/>
      <c r="F242" s="54"/>
    </row>
    <row r="243" spans="5:6">
      <c r="E243" s="12"/>
      <c r="F243" s="54"/>
    </row>
    <row r="244" spans="5:6">
      <c r="E244" s="12"/>
      <c r="F244" s="54"/>
    </row>
    <row r="245" spans="5:6">
      <c r="E245" s="12"/>
      <c r="F245" s="54"/>
    </row>
    <row r="246" spans="5:6">
      <c r="E246" s="12"/>
      <c r="F246" s="54"/>
    </row>
    <row r="247" spans="5:6">
      <c r="E247" s="12"/>
      <c r="F247" s="54"/>
    </row>
    <row r="248" spans="5:6">
      <c r="E248" s="12"/>
      <c r="F248" s="54"/>
    </row>
    <row r="249" spans="5:6" ht="15.75" customHeight="1">
      <c r="E249" s="12"/>
      <c r="F249" s="54"/>
    </row>
    <row r="250" spans="5:6">
      <c r="E250" s="12"/>
      <c r="F250" s="54"/>
    </row>
    <row r="251" spans="5:6">
      <c r="E251" s="12"/>
      <c r="F251" s="54"/>
    </row>
    <row r="252" spans="5:6">
      <c r="E252" s="12"/>
      <c r="F252" s="54"/>
    </row>
    <row r="253" spans="5:6">
      <c r="E253" s="12"/>
      <c r="F253" s="54"/>
    </row>
    <row r="254" spans="5:6">
      <c r="E254" s="12"/>
      <c r="F254" s="54"/>
    </row>
    <row r="255" spans="5:6">
      <c r="E255" s="12"/>
      <c r="F255" s="54"/>
    </row>
    <row r="256" spans="5:6">
      <c r="E256" s="12"/>
      <c r="F256" s="54"/>
    </row>
    <row r="257" spans="5:6">
      <c r="E257" s="12"/>
      <c r="F257" s="54"/>
    </row>
    <row r="258" spans="5:6">
      <c r="E258" s="12"/>
      <c r="F258" s="54"/>
    </row>
    <row r="259" spans="5:6">
      <c r="E259" s="12"/>
      <c r="F259" s="54"/>
    </row>
    <row r="260" spans="5:6">
      <c r="E260" s="12"/>
      <c r="F260" s="54"/>
    </row>
    <row r="261" spans="5:6">
      <c r="E261" s="12"/>
      <c r="F261" s="54"/>
    </row>
    <row r="262" spans="5:6">
      <c r="E262" s="12"/>
      <c r="F262" s="54"/>
    </row>
    <row r="263" spans="5:6">
      <c r="E263" s="12"/>
      <c r="F263" s="54"/>
    </row>
    <row r="264" spans="5:6">
      <c r="E264" s="12"/>
      <c r="F264" s="54"/>
    </row>
    <row r="265" spans="5:6">
      <c r="E265" s="12"/>
      <c r="F265" s="54"/>
    </row>
    <row r="266" spans="5:6">
      <c r="E266" s="12"/>
      <c r="F266" s="54"/>
    </row>
    <row r="267" spans="5:6">
      <c r="E267" s="12"/>
      <c r="F267" s="54"/>
    </row>
    <row r="268" spans="5:6">
      <c r="E268" s="12"/>
      <c r="F268" s="54"/>
    </row>
    <row r="269" spans="5:6">
      <c r="E269" s="12"/>
      <c r="F269" s="54"/>
    </row>
    <row r="270" spans="5:6">
      <c r="E270" s="12"/>
      <c r="F270" s="54"/>
    </row>
    <row r="271" spans="5:6">
      <c r="E271" s="12"/>
      <c r="F271" s="54"/>
    </row>
    <row r="272" spans="5:6">
      <c r="E272" s="12"/>
      <c r="F272" s="54"/>
    </row>
    <row r="273" spans="5:6">
      <c r="E273" s="12"/>
      <c r="F273" s="54"/>
    </row>
    <row r="274" spans="5:6">
      <c r="E274" s="12"/>
      <c r="F274" s="54"/>
    </row>
    <row r="275" spans="5:6">
      <c r="E275" s="12"/>
      <c r="F275" s="54"/>
    </row>
    <row r="276" spans="5:6">
      <c r="E276" s="12"/>
      <c r="F276" s="54"/>
    </row>
    <row r="277" spans="5:6">
      <c r="E277" s="12"/>
      <c r="F277" s="54"/>
    </row>
    <row r="278" spans="5:6">
      <c r="E278" s="12"/>
      <c r="F278" s="54"/>
    </row>
    <row r="279" spans="5:6">
      <c r="E279" s="12"/>
      <c r="F279" s="54"/>
    </row>
    <row r="280" spans="5:6">
      <c r="E280" s="12"/>
      <c r="F280" s="54"/>
    </row>
    <row r="281" spans="5:6">
      <c r="E281" s="12"/>
      <c r="F281" s="54"/>
    </row>
    <row r="282" spans="5:6">
      <c r="E282" s="12"/>
      <c r="F282" s="54"/>
    </row>
    <row r="283" spans="5:6">
      <c r="E283" s="12"/>
      <c r="F283" s="54"/>
    </row>
    <row r="284" spans="5:6">
      <c r="E284" s="12"/>
      <c r="F284" s="54"/>
    </row>
    <row r="285" spans="5:6">
      <c r="E285" s="12"/>
      <c r="F285" s="54"/>
    </row>
    <row r="286" spans="5:6">
      <c r="E286" s="12"/>
      <c r="F286" s="54"/>
    </row>
    <row r="287" spans="5:6">
      <c r="E287" s="12"/>
      <c r="F287" s="54"/>
    </row>
    <row r="288" spans="5:6">
      <c r="E288" s="12"/>
      <c r="F288" s="54"/>
    </row>
    <row r="289" spans="5:6">
      <c r="E289" s="12"/>
      <c r="F289" s="54"/>
    </row>
    <row r="290" spans="5:6">
      <c r="E290" s="12"/>
      <c r="F290" s="54"/>
    </row>
    <row r="291" spans="5:6">
      <c r="E291" s="12"/>
      <c r="F291" s="54"/>
    </row>
    <row r="292" spans="5:6">
      <c r="E292" s="12"/>
      <c r="F292" s="54"/>
    </row>
    <row r="293" spans="5:6">
      <c r="E293" s="12"/>
      <c r="F293" s="54"/>
    </row>
    <row r="294" spans="5:6">
      <c r="E294" s="12"/>
      <c r="F294" s="54"/>
    </row>
    <row r="295" spans="5:6">
      <c r="E295" s="12"/>
      <c r="F295" s="54"/>
    </row>
    <row r="296" spans="5:6">
      <c r="E296" s="12"/>
      <c r="F296" s="54"/>
    </row>
    <row r="297" spans="5:6">
      <c r="E297" s="12"/>
      <c r="F297" s="54"/>
    </row>
    <row r="298" spans="5:6">
      <c r="E298" s="12"/>
      <c r="F298" s="54"/>
    </row>
    <row r="299" spans="5:6">
      <c r="E299" s="12"/>
      <c r="F299" s="54"/>
    </row>
    <row r="300" spans="5:6">
      <c r="E300" s="12"/>
      <c r="F300" s="54"/>
    </row>
    <row r="301" spans="5:6">
      <c r="E301" s="12"/>
      <c r="F301" s="54"/>
    </row>
    <row r="302" spans="5:6">
      <c r="E302" s="12"/>
      <c r="F302" s="54"/>
    </row>
    <row r="303" spans="5:6">
      <c r="E303" s="12"/>
      <c r="F303" s="54"/>
    </row>
    <row r="304" spans="5:6">
      <c r="E304" s="12"/>
      <c r="F304" s="54"/>
    </row>
    <row r="305" spans="5:6">
      <c r="E305" s="12"/>
      <c r="F305" s="54"/>
    </row>
    <row r="306" spans="5:6">
      <c r="E306" s="12"/>
      <c r="F306" s="54"/>
    </row>
    <row r="307" spans="5:6">
      <c r="E307" s="12"/>
      <c r="F307" s="54"/>
    </row>
    <row r="308" spans="5:6">
      <c r="E308" s="12"/>
      <c r="F308" s="54"/>
    </row>
    <row r="309" spans="5:6">
      <c r="E309" s="12"/>
      <c r="F309" s="54"/>
    </row>
  </sheetData>
  <sortState xmlns:xlrd2="http://schemas.microsoft.com/office/spreadsheetml/2017/richdata2" ref="E1:F219">
    <sortCondition ref="E1:E219"/>
  </sortState>
  <conditionalFormatting sqref="A24">
    <cfRule type="cellIs" dxfId="1" priority="4" stopIfTrue="1" operator="equal">
      <formula>#REF!</formula>
    </cfRule>
    <cfRule type="cellIs" dxfId="0" priority="5" stopIfTrue="1" operator="equal">
      <formula>#REF!</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F30CFF071FC04D81865FA362E4B7CB" ma:contentTypeVersion="19" ma:contentTypeDescription="Create a new document." ma:contentTypeScope="" ma:versionID="04e1ac3a4228dbc2cb3f2446cb54dcd2">
  <xsd:schema xmlns:xsd="http://www.w3.org/2001/XMLSchema" xmlns:xs="http://www.w3.org/2001/XMLSchema" xmlns:p="http://schemas.microsoft.com/office/2006/metadata/properties" xmlns:ns2="84af72ff-17cd-4fb3-bbb5-e48f8494bf3a" xmlns:ns3="46fbbbcf-ae04-43d8-bc0c-fc55a2759ea1" xmlns:ns4="3b0738c1-0000-4a3e-a11a-0f14df93f9bd" targetNamespace="http://schemas.microsoft.com/office/2006/metadata/properties" ma:root="true" ma:fieldsID="c61630bf2c8fe033553bb49bccb04e02" ns2:_="" ns3:_="" ns4:_="">
    <xsd:import namespace="84af72ff-17cd-4fb3-bbb5-e48f8494bf3a"/>
    <xsd:import namespace="46fbbbcf-ae04-43d8-bc0c-fc55a2759ea1"/>
    <xsd:import namespace="3b0738c1-0000-4a3e-a11a-0f14df93f9b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f72ff-17cd-4fb3-bbb5-e48f8494bf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fbbbcf-ae04-43d8-bc0c-fc55a2759ea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7580edd-62e3-41e9-88aa-b3ad48829230}" ma:internalName="TaxCatchAll" ma:showField="CatchAllData" ma:web="46fbbbcf-ae04-43d8-bc0c-fc55a2759e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af72ff-17cd-4fb3-bbb5-e48f8494bf3a">
      <Terms xmlns="http://schemas.microsoft.com/office/infopath/2007/PartnerControls"/>
    </lcf76f155ced4ddcb4097134ff3c332f>
    <TaxCatchAll xmlns="3b0738c1-0000-4a3e-a11a-0f14df93f9bd" xsi:nil="true"/>
  </documentManagement>
</p:properties>
</file>

<file path=customXml/itemProps1.xml><?xml version="1.0" encoding="utf-8"?>
<ds:datastoreItem xmlns:ds="http://schemas.openxmlformats.org/officeDocument/2006/customXml" ds:itemID="{B217B9D7-BD5C-4E4F-B4EE-6340A3BEB41C}"/>
</file>

<file path=customXml/itemProps2.xml><?xml version="1.0" encoding="utf-8"?>
<ds:datastoreItem xmlns:ds="http://schemas.openxmlformats.org/officeDocument/2006/customXml" ds:itemID="{748C6EB0-4DF0-4B43-96F2-D13071F479D2}"/>
</file>

<file path=customXml/itemProps3.xml><?xml version="1.0" encoding="utf-8"?>
<ds:datastoreItem xmlns:ds="http://schemas.openxmlformats.org/officeDocument/2006/customXml" ds:itemID="{68B1CF9D-E2FB-45AF-B386-CC909F9891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Important Information</vt:lpstr>
      <vt:lpstr>Funds, SMAs &amp; Term Deposits</vt:lpstr>
      <vt:lpstr>ASX Listed Securities</vt:lpstr>
      <vt:lpstr>In-Specie Menu</vt:lpstr>
      <vt:lpstr>Eligible Insurance</vt:lpstr>
      <vt:lpstr>Annual Report AA Ranges</vt:lpstr>
      <vt:lpstr>Aggregated Limit</vt:lpstr>
      <vt:lpstr>Sheet1</vt:lpstr>
      <vt:lpstr>'Aggregated Limit'!Print_Area</vt:lpstr>
      <vt:lpstr>'Annual Report AA Ranges'!Print_Area</vt:lpstr>
      <vt:lpstr>'ASX Listed Securities'!Print_Area</vt:lpstr>
      <vt:lpstr>'Eligible Insurance'!Print_Area</vt:lpstr>
      <vt:lpstr>'Funds, SMAs &amp; Term Deposits'!Print_Area</vt:lpstr>
      <vt:lpstr>'Aggregated Limit'!Print_Titles</vt:lpstr>
      <vt:lpstr>'Annual Report AA Ranges'!Print_Titles</vt:lpstr>
    </vt:vector>
  </TitlesOfParts>
  <Company>Oasis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Pre-Instaled</dc:creator>
  <cp:lastModifiedBy>Alexandra Keys</cp:lastModifiedBy>
  <cp:lastPrinted>2017-09-25T22:02:32Z</cp:lastPrinted>
  <dcterms:created xsi:type="dcterms:W3CDTF">2001-01-21T21:59:49Z</dcterms:created>
  <dcterms:modified xsi:type="dcterms:W3CDTF">2025-06-25T01:52:09Z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0x01010002F30CFF071FC04D81865FA362E4B7CB</vt:lpwstr>
  </property>
</Properties>
</file>